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Blad1" sheetId="1" state="visible" r:id="rId2"/>
    <sheet name="Blad2" sheetId="2" state="visible" r:id="rId3"/>
    <sheet name="Blad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<sst xmlns="http://schemas.openxmlformats.org/spreadsheetml/2006/main" count="506" uniqueCount="110">
  <si>
    <t>Slutresultat Treårstest ponny den 29/8 2021 i Tvååker</t>
  </si>
  <si>
    <t>Reg. Nr</t>
  </si>
  <si>
    <t>Mank-</t>
  </si>
  <si>
    <t>Sa:</t>
  </si>
  <si>
    <t>Gång</t>
  </si>
  <si>
    <t>Hopp</t>
  </si>
  <si>
    <t>Raskod</t>
  </si>
  <si>
    <t>år</t>
  </si>
  <si>
    <t>nr</t>
  </si>
  <si>
    <t>Namn</t>
  </si>
  <si>
    <t>höjd</t>
  </si>
  <si>
    <t>Typ</t>
  </si>
  <si>
    <t>HHB</t>
  </si>
  <si>
    <t>Ben</t>
  </si>
  <si>
    <t>Skr</t>
  </si>
  <si>
    <t>Trav</t>
  </si>
  <si>
    <t>Gal</t>
  </si>
  <si>
    <t>Htek</t>
  </si>
  <si>
    <t>Htemp</t>
  </si>
  <si>
    <t>utm</t>
  </si>
  <si>
    <t>37</t>
  </si>
  <si>
    <t>18</t>
  </si>
  <si>
    <t>4763</t>
  </si>
  <si>
    <t>Banroc Daphne Mai</t>
  </si>
  <si>
    <t>34</t>
  </si>
  <si>
    <t>4083</t>
  </si>
  <si>
    <t>Bjällegårdens Junie</t>
  </si>
  <si>
    <t>93</t>
  </si>
  <si>
    <t>9005</t>
  </si>
  <si>
    <t>Brattelids Launois</t>
  </si>
  <si>
    <t>99</t>
  </si>
  <si>
    <t>9207</t>
  </si>
  <si>
    <t>Gryets Very Chic</t>
  </si>
  <si>
    <t>4075</t>
  </si>
  <si>
    <t>Jillan Joliette</t>
  </si>
  <si>
    <t>87</t>
  </si>
  <si>
    <t>1544</t>
  </si>
  <si>
    <t>Gryets Very Mighty</t>
  </si>
  <si>
    <t>36</t>
  </si>
  <si>
    <t>4191</t>
  </si>
  <si>
    <t>Ekbäckens Jippie</t>
  </si>
  <si>
    <t>38</t>
  </si>
  <si>
    <t>0149</t>
  </si>
  <si>
    <t>Gläntans Ginnie</t>
  </si>
  <si>
    <t>43</t>
  </si>
  <si>
    <t>1013</t>
  </si>
  <si>
    <t>D'Star Andoria</t>
  </si>
  <si>
    <t>0313</t>
  </si>
  <si>
    <t>Marcia af Jäboruder</t>
  </si>
  <si>
    <t>35</t>
  </si>
  <si>
    <t>4265</t>
  </si>
  <si>
    <t>Joelsbo Alva</t>
  </si>
  <si>
    <t>4313</t>
  </si>
  <si>
    <t>Llanmorlais Miss Daisy</t>
  </si>
  <si>
    <t>30</t>
  </si>
  <si>
    <t>0173</t>
  </si>
  <si>
    <t>Phuck</t>
  </si>
  <si>
    <t>0222</t>
  </si>
  <si>
    <t>Mormors Enok</t>
  </si>
  <si>
    <t>0168</t>
  </si>
  <si>
    <t>Silarps Warg</t>
  </si>
  <si>
    <t>1021</t>
  </si>
  <si>
    <t>Dragon Fly</t>
  </si>
  <si>
    <t>4246</t>
  </si>
  <si>
    <t>Iglatjärns Highness</t>
  </si>
  <si>
    <t>3030</t>
  </si>
  <si>
    <t>Eks Wellington</t>
  </si>
  <si>
    <t>3036</t>
  </si>
  <si>
    <t>Ängsbackens Manetric</t>
  </si>
  <si>
    <t>Sorterat resultat Hoppning Treårstest</t>
  </si>
  <si>
    <t>X</t>
  </si>
  <si>
    <t>Sorterat resultat Gångarter Treårstest</t>
  </si>
  <si>
    <t>Slutresultat Kvalitetsbedömning 4-åringar 29/8 2021 i Tvååker</t>
  </si>
  <si>
    <t>Total</t>
  </si>
  <si>
    <t>Tr</t>
  </si>
  <si>
    <t>LH</t>
  </si>
  <si>
    <t>TLH</t>
  </si>
  <si>
    <t>skr</t>
  </si>
  <si>
    <t>tr</t>
  </si>
  <si>
    <t>gal</t>
  </si>
  <si>
    <t>TG</t>
  </si>
  <si>
    <t>E</t>
  </si>
  <si>
    <t>G</t>
  </si>
  <si>
    <t>hopp</t>
  </si>
  <si>
    <t>gång</t>
  </si>
  <si>
    <t>33</t>
  </si>
  <si>
    <t>17</t>
  </si>
  <si>
    <t>7577</t>
  </si>
  <si>
    <t>Cataleya</t>
  </si>
  <si>
    <t>4509</t>
  </si>
  <si>
    <t>Bella Rose</t>
  </si>
  <si>
    <t>16</t>
  </si>
  <si>
    <t>3637</t>
  </si>
  <si>
    <t>Ågårdens Tegan</t>
  </si>
  <si>
    <t>1010</t>
  </si>
  <si>
    <t>Winston de Mont</t>
  </si>
  <si>
    <t>6216</t>
  </si>
  <si>
    <t>CS Cava</t>
  </si>
  <si>
    <t>1037</t>
  </si>
  <si>
    <t>JES Castor</t>
  </si>
  <si>
    <t>2954</t>
  </si>
  <si>
    <t>Lövsjöens Parkour</t>
  </si>
  <si>
    <t>Sorterat resultat Hoppning Kvalitetsbedömning   4-åringar</t>
  </si>
  <si>
    <t>Sorterat resultat Gångarter Kvalitetsbedömning 4-åringar</t>
  </si>
  <si>
    <t>Slutresultat Kvalitetsbedömning 5-åringar 29/8 2021 i Tvååker</t>
  </si>
  <si>
    <t>Allround</t>
  </si>
  <si>
    <t>raskod</t>
  </si>
  <si>
    <t>TT</t>
  </si>
  <si>
    <t>0178</t>
  </si>
  <si>
    <t>Lindar 748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</si>
</sst>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6">
    <dxf>
      <font>
        <sz val="11"/>
        <color rgb="FF000000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07"/>
  <sheetViews>
    <sheetView windowProtection="false" showFormulas="false" showGridLines="true" showRowColHeaders="true" showZeros="true" rightToLeft="false" tabSelected="true" showOutlineSymbols="true" defaultGridColor="true" view="normal" topLeftCell="A42" colorId="64" zoomScale="100" zoomScaleNormal="100" zoomScalePageLayoutView="100" workbookViewId="0">
      <selection pane="topLeft" activeCell="AG65" activeCellId="0" sqref="AG65"/>
    </sheetView>
  </sheetViews>
  <sheetFormatPr defaultRowHeight="15"/>
  <cols>
    <col collapsed="false" hidden="false" max="1" min="1" style="0" width="8.14285714285714"/>
    <col collapsed="false" hidden="false" max="2" min="2" style="0" width="2.99489795918367"/>
    <col collapsed="false" hidden="false" max="3" min="3" style="0" width="5.00510204081633"/>
    <col collapsed="false" hidden="false" max="4" min="4" style="0" width="20.5714285714286"/>
    <col collapsed="false" hidden="false" max="5" min="5" style="0" width="6.4234693877551"/>
    <col collapsed="false" hidden="false" max="6" min="6" style="0" width="4.28571428571429"/>
    <col collapsed="false" hidden="false" max="7" min="7" style="0" width="4.57142857142857"/>
    <col collapsed="false" hidden="false" max="8" min="8" style="0" width="4.13775510204082"/>
    <col collapsed="false" hidden="false" max="9" min="9" style="0" width="3.86224489795918"/>
    <col collapsed="false" hidden="false" max="10" min="10" style="0" width="4.28571428571429"/>
    <col collapsed="false" hidden="false" max="11" min="11" style="0" width="4.13775510204082"/>
    <col collapsed="false" hidden="false" max="13" min="12" style="0" width="5.00510204081633"/>
    <col collapsed="false" hidden="false" max="14" min="14" style="0" width="5.13775510204082"/>
    <col collapsed="false" hidden="false" max="15" min="15" style="0" width="5.00510204081633"/>
    <col collapsed="false" hidden="false" max="16" min="16" style="0" width="5.28061224489796"/>
    <col collapsed="false" hidden="false" max="17" min="17" style="0" width="5.70408163265306"/>
    <col collapsed="false" hidden="false" max="18" min="18" style="0" width="4.57142857142857"/>
    <col collapsed="false" hidden="false" max="19" min="19" style="0" width="5.57142857142857"/>
    <col collapsed="false" hidden="false" max="20" min="20" style="0" width="8.70918367346939"/>
    <col collapsed="false" hidden="false" max="21" min="21" style="1" width="5.70408163265306"/>
    <col collapsed="false" hidden="false" max="22" min="22" style="1" width="5.85714285714286"/>
    <col collapsed="false" hidden="false" max="1025" min="23" style="0" width="8.72959183673469"/>
  </cols>
  <sheetData>
    <row r="1" customFormat="false" ht="13.3" hidden="false" customHeight="false" outlineLevel="0" collapsed="false">
      <c r="U1" s="0"/>
      <c r="V1" s="0"/>
    </row>
    <row r="2" customFormat="false" ht="19.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U2" s="0"/>
      <c r="V2" s="0"/>
    </row>
    <row r="3" customFormat="false" ht="26.25" hidden="false" customHeight="false" outlineLevel="0" collapsed="false">
      <c r="A3" s="3" t="s">
        <v>1</v>
      </c>
      <c r="B3" s="3"/>
      <c r="C3" s="3"/>
      <c r="D3" s="4"/>
      <c r="E3" s="5" t="s">
        <v>2</v>
      </c>
      <c r="F3" s="6"/>
      <c r="G3" s="6"/>
      <c r="H3" s="6"/>
      <c r="I3" s="6"/>
      <c r="J3" s="6"/>
      <c r="K3" s="6"/>
      <c r="L3" s="6"/>
      <c r="M3" s="6"/>
      <c r="N3" s="7" t="s">
        <v>3</v>
      </c>
      <c r="O3" s="7" t="s">
        <v>3</v>
      </c>
      <c r="P3" s="7" t="s">
        <v>4</v>
      </c>
      <c r="Q3" s="7" t="s">
        <v>5</v>
      </c>
      <c r="U3" s="0"/>
      <c r="V3" s="0"/>
    </row>
    <row r="4" customFormat="false" ht="26.25" hidden="false" customHeight="false" outlineLevel="0" collapsed="false">
      <c r="A4" s="8" t="s">
        <v>6</v>
      </c>
      <c r="B4" s="8" t="s">
        <v>7</v>
      </c>
      <c r="C4" s="8" t="s">
        <v>8</v>
      </c>
      <c r="D4" s="9" t="s">
        <v>9</v>
      </c>
      <c r="E4" s="9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1" t="s">
        <v>4</v>
      </c>
      <c r="O4" s="11" t="s">
        <v>5</v>
      </c>
      <c r="P4" s="11" t="s">
        <v>19</v>
      </c>
      <c r="Q4" s="11" t="s">
        <v>19</v>
      </c>
      <c r="U4" s="0"/>
      <c r="V4" s="0"/>
    </row>
    <row r="5" customFormat="false" ht="15" hidden="false" customHeight="false" outlineLevel="0" collapsed="false">
      <c r="A5" s="12" t="s">
        <v>20</v>
      </c>
      <c r="B5" s="12" t="s">
        <v>21</v>
      </c>
      <c r="C5" s="12" t="s">
        <v>22</v>
      </c>
      <c r="D5" s="13" t="s">
        <v>23</v>
      </c>
      <c r="E5" s="14" t="n">
        <v>145</v>
      </c>
      <c r="F5" s="15" t="n">
        <v>8</v>
      </c>
      <c r="G5" s="15" t="n">
        <v>8</v>
      </c>
      <c r="H5" s="15" t="n">
        <v>8</v>
      </c>
      <c r="I5" s="15" t="n">
        <v>8</v>
      </c>
      <c r="J5" s="15" t="n">
        <v>8</v>
      </c>
      <c r="K5" s="15" t="n">
        <v>7</v>
      </c>
      <c r="L5" s="15" t="n">
        <v>6</v>
      </c>
      <c r="M5" s="15" t="n">
        <v>5</v>
      </c>
      <c r="N5" s="16" t="n">
        <f aca="false">IF(AND(E5=0,(F5+G5+H5+I5+J5+K5)&gt;0),"Mankhöjd",F5+G5+H5+I5+J5+K5)</f>
        <v>47</v>
      </c>
      <c r="O5" s="16" t="n">
        <f aca="false">IF(AND(E5=0,(SUM(F5:H5)+SUM(K5:M5))&gt;0),"saknas",(SUM(F5:H5)+SUM(K5:M5)))</f>
        <v>42</v>
      </c>
      <c r="P5" s="17" t="n">
        <f aca="false">IF(AND(ISNUMBER(N5),N5&gt;46),IF(AND(MIN(F5:H5)&gt;6,MIN(L5:M5)&gt;=1,(OR((AND(I5&gt;6,J5&gt;7,K5&gt;7)),(AND(I5&gt;7,J5&gt;6,K5&gt;7)),(AND(I5&gt;7,J5&gt;7,K5&gt;6)))))=1,"X",""),"")</f>
        <v>0</v>
      </c>
      <c r="Q5" s="17" t="n">
        <f aca="false">IF(AND(ISNUMBER(O5),O5&gt;46),IF(AND(MIN(F5:H5,K5)&gt;6,(MIN(L5:M5)&gt;7))=1,"X",""),"")</f>
        <v>0</v>
      </c>
      <c r="U5" s="0"/>
      <c r="V5" s="0"/>
    </row>
    <row r="6" customFormat="false" ht="15" hidden="false" customHeight="false" outlineLevel="0" collapsed="false">
      <c r="A6" s="12" t="s">
        <v>24</v>
      </c>
      <c r="B6" s="12" t="s">
        <v>21</v>
      </c>
      <c r="C6" s="12" t="s">
        <v>25</v>
      </c>
      <c r="D6" s="13" t="s">
        <v>26</v>
      </c>
      <c r="E6" s="14" t="n">
        <v>145</v>
      </c>
      <c r="F6" s="15" t="n">
        <v>8</v>
      </c>
      <c r="G6" s="15" t="n">
        <v>9</v>
      </c>
      <c r="H6" s="15" t="n">
        <v>8</v>
      </c>
      <c r="I6" s="15" t="n">
        <v>8</v>
      </c>
      <c r="J6" s="15" t="n">
        <v>8</v>
      </c>
      <c r="K6" s="15" t="n">
        <v>7</v>
      </c>
      <c r="L6" s="15" t="n">
        <v>6</v>
      </c>
      <c r="M6" s="15" t="n">
        <v>7</v>
      </c>
      <c r="N6" s="16" t="n">
        <f aca="false">IF(AND(E6=0,(F6+G6+H6+I6+J6+K6)&gt;0),"Mankhöjd",F6+G6+H6+I6+J6+K6)</f>
        <v>48</v>
      </c>
      <c r="O6" s="16" t="n">
        <f aca="false">IF(AND(E6=0,(SUM(F6:H6)+SUM(K6:M6))&gt;0),"saknas",(SUM(F6:H6)+SUM(K6:M6)))</f>
        <v>45</v>
      </c>
      <c r="P6" s="17" t="n">
        <f aca="false">IF(AND(ISNUMBER(N6),N6&gt;46),IF(AND(MIN(F6:H6)&gt;6,MIN(L6:M6)&gt;=1,(OR((AND(I6&gt;6,J6&gt;7,K6&gt;7)),(AND(I6&gt;7,J6&gt;6,K6&gt;7)),(AND(I6&gt;7,J6&gt;7,K6&gt;6)))))=1,"X",""),"")</f>
        <v>0</v>
      </c>
      <c r="Q6" s="17" t="n">
        <f aca="false">IF(AND(ISNUMBER(O6),O6&gt;46),IF(AND(MIN(F6:H6,K6)&gt;6,(MIN(L6:M6)&gt;7))=1,"X",""),"")</f>
        <v>0</v>
      </c>
      <c r="U6" s="0"/>
      <c r="V6" s="0"/>
    </row>
    <row r="7" customFormat="false" ht="15" hidden="false" customHeight="false" outlineLevel="0" collapsed="false">
      <c r="A7" s="12" t="s">
        <v>27</v>
      </c>
      <c r="B7" s="12" t="s">
        <v>21</v>
      </c>
      <c r="C7" s="12" t="s">
        <v>28</v>
      </c>
      <c r="D7" s="13" t="s">
        <v>29</v>
      </c>
      <c r="E7" s="14" t="n">
        <v>139</v>
      </c>
      <c r="F7" s="15" t="n">
        <v>8</v>
      </c>
      <c r="G7" s="15" t="n">
        <v>7</v>
      </c>
      <c r="H7" s="15" t="n">
        <v>7</v>
      </c>
      <c r="I7" s="15" t="n">
        <v>8</v>
      </c>
      <c r="J7" s="15" t="n">
        <v>8</v>
      </c>
      <c r="K7" s="15" t="n">
        <v>8</v>
      </c>
      <c r="L7" s="15" t="n">
        <v>8</v>
      </c>
      <c r="M7" s="15" t="n">
        <v>8</v>
      </c>
      <c r="N7" s="16" t="n">
        <f aca="false">IF(AND(E7=0,(F7+G7+H7+I7+J7+K7)&gt;0),"Mankhöjd",F7+G7+H7+I7+J7+K7)</f>
        <v>46</v>
      </c>
      <c r="O7" s="16" t="n">
        <f aca="false">IF(AND(E7=0,(SUM(F7:H7)+SUM(K7:M7))&gt;0),"saknas",(SUM(F7:H7)+SUM(K7:M7)))</f>
        <v>46</v>
      </c>
      <c r="P7" s="17" t="n">
        <f aca="false">IF(AND(ISNUMBER(N7),N7&gt;46),IF(AND(MIN(F7:H7)&gt;6,MIN(L7:M7)&gt;=1,(OR((AND(I7&gt;6,J7&gt;7,K7&gt;7)),(AND(I7&gt;7,J7&gt;6,K7&gt;7)),(AND(I7&gt;7,J7&gt;7,K7&gt;6)))))=1,"X",""),"")</f>
        <v>0</v>
      </c>
      <c r="Q7" s="17" t="n">
        <f aca="false">IF(AND(ISNUMBER(O7),O7&gt;46),IF(AND(MIN(F7:H7,K7)&gt;6,(MIN(L7:M7)&gt;7))=1,"X",""),"")</f>
        <v>0</v>
      </c>
      <c r="U7" s="0"/>
      <c r="V7" s="0"/>
    </row>
    <row r="8" customFormat="false" ht="15" hidden="false" customHeight="false" outlineLevel="0" collapsed="false">
      <c r="A8" s="12" t="s">
        <v>30</v>
      </c>
      <c r="B8" s="12" t="s">
        <v>21</v>
      </c>
      <c r="C8" s="12" t="s">
        <v>31</v>
      </c>
      <c r="D8" s="13" t="s">
        <v>32</v>
      </c>
      <c r="E8" s="14" t="n">
        <v>137</v>
      </c>
      <c r="F8" s="15" t="n">
        <v>8</v>
      </c>
      <c r="G8" s="15" t="n">
        <v>7</v>
      </c>
      <c r="H8" s="15" t="n">
        <v>7</v>
      </c>
      <c r="I8" s="15" t="n">
        <v>8</v>
      </c>
      <c r="J8" s="15" t="n">
        <v>9</v>
      </c>
      <c r="K8" s="15" t="n">
        <v>7</v>
      </c>
      <c r="L8" s="15" t="n">
        <v>6</v>
      </c>
      <c r="M8" s="15" t="n">
        <v>6</v>
      </c>
      <c r="N8" s="16" t="n">
        <f aca="false">IF(AND(E8=0,(F8+G8+H8+I8+J8+K8)&gt;0),"Mankhöjd",F8+G8+H8+I8+J8+K8)</f>
        <v>46</v>
      </c>
      <c r="O8" s="16" t="n">
        <f aca="false">IF(AND(E8=0,(SUM(F8:H8)+SUM(K8:M8))&gt;0),"saknas",(SUM(F8:H8)+SUM(K8:M8)))</f>
        <v>41</v>
      </c>
      <c r="P8" s="17" t="n">
        <f aca="false">IF(AND(ISNUMBER(N8),N8&gt;46),IF(AND(MIN(F8:H8)&gt;6,MIN(L8:M8)&gt;=1,(OR((AND(I8&gt;6,J8&gt;7,K8&gt;7)),(AND(I8&gt;7,J8&gt;6,K8&gt;7)),(AND(I8&gt;7,J8&gt;7,K8&gt;6)))))=1,"X",""),"")</f>
        <v>0</v>
      </c>
      <c r="Q8" s="17" t="n">
        <f aca="false">IF(AND(ISNUMBER(O8),O8&gt;46),IF(AND(MIN(F8:H8,K8)&gt;6,(MIN(L8:M8)&gt;7))=1,"X",""),"")</f>
        <v>0</v>
      </c>
      <c r="U8" s="0"/>
      <c r="V8" s="0"/>
    </row>
    <row r="9" customFormat="false" ht="15" hidden="false" customHeight="false" outlineLevel="0" collapsed="false">
      <c r="A9" s="12" t="s">
        <v>24</v>
      </c>
      <c r="B9" s="12" t="s">
        <v>21</v>
      </c>
      <c r="C9" s="12" t="s">
        <v>33</v>
      </c>
      <c r="D9" s="13" t="s">
        <v>34</v>
      </c>
      <c r="E9" s="14" t="n">
        <v>144</v>
      </c>
      <c r="F9" s="15" t="n">
        <v>8</v>
      </c>
      <c r="G9" s="15" t="n">
        <v>7</v>
      </c>
      <c r="H9" s="15" t="n">
        <v>7</v>
      </c>
      <c r="I9" s="15" t="n">
        <v>8</v>
      </c>
      <c r="J9" s="15" t="n">
        <v>8</v>
      </c>
      <c r="K9" s="15" t="n">
        <v>8</v>
      </c>
      <c r="L9" s="15" t="n">
        <v>8</v>
      </c>
      <c r="M9" s="15" t="n">
        <v>8</v>
      </c>
      <c r="N9" s="16" t="n">
        <f aca="false">IF(AND(E9=0,(F9+G9+H9+I9+J9+K9)&gt;0),"Mankhöjd",F9+G9+H9+I9+J9+K9)</f>
        <v>46</v>
      </c>
      <c r="O9" s="16" t="n">
        <f aca="false">IF(AND(E9=0,(SUM(F9:H9)+SUM(K9:M9))&gt;0),"saknas",(SUM(F9:H9)+SUM(K9:M9)))</f>
        <v>46</v>
      </c>
      <c r="P9" s="17" t="n">
        <f aca="false">IF(AND(ISNUMBER(N9),N9&gt;46),IF(AND(MIN(F9:H9)&gt;6,MIN(L9:M9)&gt;=1,(OR((AND(I9&gt;6,J9&gt;7,K9&gt;7)),(AND(I9&gt;7,J9&gt;6,K9&gt;7)),(AND(I9&gt;7,J9&gt;7,K9&gt;6)))))=1,"X",""),"")</f>
        <v>0</v>
      </c>
      <c r="Q9" s="17" t="n">
        <f aca="false">IF(AND(ISNUMBER(O9),O9&gt;46),IF(AND(MIN(F9:H9,K9)&gt;6,(MIN(L9:M9)&gt;7))=1,"X",""),"")</f>
        <v>0</v>
      </c>
      <c r="U9" s="0"/>
      <c r="V9" s="0"/>
    </row>
    <row r="10" customFormat="false" ht="15" hidden="false" customHeight="false" outlineLevel="0" collapsed="false">
      <c r="A10" s="12" t="s">
        <v>35</v>
      </c>
      <c r="B10" s="12" t="s">
        <v>21</v>
      </c>
      <c r="C10" s="12" t="s">
        <v>36</v>
      </c>
      <c r="D10" s="13" t="s">
        <v>37</v>
      </c>
      <c r="E10" s="14" t="n">
        <v>136</v>
      </c>
      <c r="F10" s="15" t="n">
        <v>8</v>
      </c>
      <c r="G10" s="15" t="n">
        <v>8</v>
      </c>
      <c r="H10" s="15" t="n">
        <v>7</v>
      </c>
      <c r="I10" s="15" t="n">
        <v>8</v>
      </c>
      <c r="J10" s="15" t="n">
        <v>9</v>
      </c>
      <c r="K10" s="15" t="n">
        <v>8</v>
      </c>
      <c r="L10" s="15" t="n">
        <v>8</v>
      </c>
      <c r="M10" s="15" t="n">
        <v>9</v>
      </c>
      <c r="N10" s="16" t="n">
        <f aca="false">IF(AND(E10=0,(F10+G10+H10+I10+J10+K10)&gt;0),"Mankhöjd",F10+G10+H10+I10+J10+K10)</f>
        <v>48</v>
      </c>
      <c r="O10" s="16" t="n">
        <f aca="false">IF(AND(E10=0,(SUM(F10:H10)+SUM(K10:M10))&gt;0),"saknas",(SUM(F10:H10)+SUM(K10:M10)))</f>
        <v>48</v>
      </c>
      <c r="P10" s="17" t="n">
        <f aca="false">IF(AND(ISNUMBER(N10),N10&gt;46),IF(AND(MIN(F10:H10)&gt;6,MIN(L10:M10)&gt;=1,(OR((AND(I10&gt;6,J10&gt;7,K10&gt;7)),(AND(I10&gt;7,J10&gt;6,K10&gt;7)),(AND(I10&gt;7,J10&gt;7,K10&gt;6)))))=1,"X",""),"")</f>
        <v>0</v>
      </c>
      <c r="Q10" s="17" t="n">
        <f aca="false">IF(AND(ISNUMBER(O10),O10&gt;46),IF(AND(MIN(F10:H10,K10)&gt;6,(MIN(L10:M10)&gt;7))=1,"X",""),"")</f>
        <v>0</v>
      </c>
      <c r="U10" s="0"/>
      <c r="V10" s="0"/>
    </row>
    <row r="11" customFormat="false" ht="14.9" hidden="false" customHeight="false" outlineLevel="0" collapsed="false">
      <c r="A11" s="12" t="s">
        <v>38</v>
      </c>
      <c r="B11" s="12" t="s">
        <v>21</v>
      </c>
      <c r="C11" s="12" t="s">
        <v>39</v>
      </c>
      <c r="D11" s="13" t="s">
        <v>40</v>
      </c>
      <c r="E11" s="14" t="n">
        <v>116</v>
      </c>
      <c r="F11" s="15" t="n">
        <v>9</v>
      </c>
      <c r="G11" s="15" t="n">
        <v>9</v>
      </c>
      <c r="H11" s="15" t="n">
        <v>7</v>
      </c>
      <c r="I11" s="15" t="n">
        <v>8</v>
      </c>
      <c r="J11" s="15" t="n">
        <v>7</v>
      </c>
      <c r="K11" s="15" t="n">
        <v>8</v>
      </c>
      <c r="L11" s="15" t="n">
        <v>8</v>
      </c>
      <c r="M11" s="15" t="n">
        <v>8</v>
      </c>
      <c r="N11" s="16" t="n">
        <f aca="false">IF(AND(E11=0,(F11+G11+H11+I11+J11+K11)&gt;0),"Mankhöjd",F11+G11+H11+I11+J11+K11)</f>
        <v>48</v>
      </c>
      <c r="O11" s="16" t="n">
        <f aca="false">IF(AND(E11=0,(SUM(F11:H11)+SUM(K11:M11))&gt;0),"saknas",(SUM(F11:H11)+SUM(K11:M11)))</f>
        <v>49</v>
      </c>
      <c r="P11" s="17" t="n">
        <f aca="false">IF(AND(ISNUMBER(N11),N11&gt;46),IF(AND(MIN(F11:H11)&gt;6,MIN(L11:M11)&gt;=1,(OR((AND(I11&gt;6,J11&gt;7,K11&gt;7)),(AND(I11&gt;7,J11&gt;6,K11&gt;7)),(AND(I11&gt;7,J11&gt;7,K11&gt;6)))))=1,"X",""),"")</f>
        <v>0</v>
      </c>
      <c r="Q11" s="17" t="n">
        <f aca="false">IF(AND(ISNUMBER(O11),O11&gt;46),IF(AND(MIN(F11:H11,K11)&gt;6,(MIN(L11:M11)&gt;7))=1,"X",""),"")</f>
        <v>0</v>
      </c>
      <c r="U11" s="0"/>
      <c r="V11" s="0"/>
    </row>
    <row r="12" customFormat="false" ht="15" hidden="false" customHeight="false" outlineLevel="0" collapsed="false">
      <c r="A12" s="12" t="s">
        <v>41</v>
      </c>
      <c r="B12" s="12" t="s">
        <v>21</v>
      </c>
      <c r="C12" s="12" t="s">
        <v>42</v>
      </c>
      <c r="D12" s="13" t="s">
        <v>43</v>
      </c>
      <c r="E12" s="14" t="n">
        <v>104</v>
      </c>
      <c r="F12" s="15" t="n">
        <v>9</v>
      </c>
      <c r="G12" s="15" t="n">
        <v>9</v>
      </c>
      <c r="H12" s="15" t="n">
        <v>7</v>
      </c>
      <c r="I12" s="15" t="n">
        <v>8</v>
      </c>
      <c r="J12" s="15" t="n">
        <v>9</v>
      </c>
      <c r="K12" s="15" t="n">
        <v>8</v>
      </c>
      <c r="L12" s="15" t="n">
        <v>6</v>
      </c>
      <c r="M12" s="15" t="n">
        <v>7</v>
      </c>
      <c r="N12" s="16" t="n">
        <f aca="false">IF(AND(E12=0,(F12+G12+H12+I12+J12+K12)&gt;0),"Mankhöjd",F12+G12+H12+I12+J12+K12)</f>
        <v>50</v>
      </c>
      <c r="O12" s="16" t="n">
        <f aca="false">IF(AND(E12=0,(SUM(F12:H12)+SUM(K12:M12))&gt;0),"saknas",(SUM(F12:H12)+SUM(K12:M12)))</f>
        <v>46</v>
      </c>
      <c r="P12" s="17" t="n">
        <f aca="false">IF(AND(ISNUMBER(N12),N12&gt;46),IF(AND(MIN(F12:H12)&gt;6,MIN(L12:M12)&gt;=1,(OR((AND(I12&gt;6,J12&gt;7,K12&gt;7)),(AND(I12&gt;7,J12&gt;6,K12&gt;7)),(AND(I12&gt;7,J12&gt;7,K12&gt;6)))))=1,"X",""),"")</f>
        <v>0</v>
      </c>
      <c r="Q12" s="17" t="n">
        <f aca="false">IF(AND(ISNUMBER(O12),O12&gt;46),IF(AND(MIN(F12:H12,K12)&gt;6,(MIN(L12:M12)&gt;7))=1,"X",""),"")</f>
        <v>0</v>
      </c>
      <c r="U12" s="0"/>
      <c r="V12" s="0"/>
    </row>
    <row r="13" customFormat="false" ht="15" hidden="false" customHeight="false" outlineLevel="0" collapsed="false">
      <c r="A13" s="12" t="s">
        <v>44</v>
      </c>
      <c r="B13" s="12" t="s">
        <v>21</v>
      </c>
      <c r="C13" s="12" t="s">
        <v>45</v>
      </c>
      <c r="D13" s="13" t="s">
        <v>46</v>
      </c>
      <c r="E13" s="14" t="n">
        <v>147</v>
      </c>
      <c r="F13" s="15" t="n">
        <v>8</v>
      </c>
      <c r="G13" s="15" t="n">
        <v>8</v>
      </c>
      <c r="H13" s="15" t="n">
        <v>7</v>
      </c>
      <c r="I13" s="15" t="n">
        <v>7</v>
      </c>
      <c r="J13" s="15" t="n">
        <v>9</v>
      </c>
      <c r="K13" s="15" t="n">
        <v>8</v>
      </c>
      <c r="L13" s="15" t="n">
        <v>7</v>
      </c>
      <c r="M13" s="15" t="n">
        <v>5</v>
      </c>
      <c r="N13" s="16" t="n">
        <f aca="false">IF(AND(E13=0,(F13+G13+H13+I13+J13+K13)&gt;0),"Mankhöjd",F13+G13+H13+I13+J13+K13)</f>
        <v>47</v>
      </c>
      <c r="O13" s="16" t="n">
        <f aca="false">IF(AND(E13=0,(SUM(F13:H13)+SUM(K13:M13))&gt;0),"saknas",(SUM(F13:H13)+SUM(K13:M13)))</f>
        <v>43</v>
      </c>
      <c r="P13" s="17" t="n">
        <f aca="false">IF(AND(ISNUMBER(N13),N13&gt;46),IF(AND(MIN(F13:H13)&gt;6,MIN(L13:M13)&gt;=1,(OR((AND(I13&gt;6,J13&gt;7,K13&gt;7)),(AND(I13&gt;7,J13&gt;6,K13&gt;7)),(AND(I13&gt;7,J13&gt;7,K13&gt;6)))))=1,"X",""),"")</f>
        <v>0</v>
      </c>
      <c r="Q13" s="17" t="n">
        <f aca="false">IF(AND(ISNUMBER(O13),O13&gt;46),IF(AND(MIN(F13:H13,K13)&gt;6,(MIN(L13:M13)&gt;7))=1,"X",""),"")</f>
        <v>0</v>
      </c>
      <c r="U13" s="0"/>
      <c r="V13" s="0"/>
    </row>
    <row r="14" customFormat="false" ht="15" hidden="false" customHeight="false" outlineLevel="0" collapsed="false">
      <c r="A14" s="12" t="s">
        <v>41</v>
      </c>
      <c r="B14" s="12" t="s">
        <v>21</v>
      </c>
      <c r="C14" s="12" t="s">
        <v>47</v>
      </c>
      <c r="D14" s="13" t="s">
        <v>48</v>
      </c>
      <c r="E14" s="14" t="n">
        <v>105</v>
      </c>
      <c r="F14" s="15" t="n">
        <v>9</v>
      </c>
      <c r="G14" s="15" t="n">
        <v>8</v>
      </c>
      <c r="H14" s="15" t="n">
        <v>7</v>
      </c>
      <c r="I14" s="15" t="n">
        <v>8</v>
      </c>
      <c r="J14" s="15" t="n">
        <v>8</v>
      </c>
      <c r="K14" s="15" t="n">
        <v>8</v>
      </c>
      <c r="L14" s="15" t="n">
        <v>8</v>
      </c>
      <c r="M14" s="15" t="n">
        <v>10</v>
      </c>
      <c r="N14" s="16" t="n">
        <f aca="false">IF(AND(E14=0,(F14+G14+H14+I14+J14+K14)&gt;0),"Mankhöjd",F14+G14+H14+I14+J14+K14)</f>
        <v>48</v>
      </c>
      <c r="O14" s="16" t="n">
        <f aca="false">IF(AND(E14=0,(SUM(F14:H14)+SUM(K14:M14))&gt;0),"saknas",(SUM(F14:H14)+SUM(K14:M14)))</f>
        <v>50</v>
      </c>
      <c r="P14" s="17" t="n">
        <f aca="false">IF(AND(ISNUMBER(N14),N14&gt;46),IF(AND(MIN(F14:H14)&gt;6,MIN(L14:M14)&gt;=1,(OR((AND(I14&gt;6,J14&gt;7,K14&gt;7)),(AND(I14&gt;7,J14&gt;6,K14&gt;7)),(AND(I14&gt;7,J14&gt;7,K14&gt;6)))))=1,"X",""),"")</f>
        <v>0</v>
      </c>
      <c r="Q14" s="17" t="n">
        <f aca="false">IF(AND(ISNUMBER(O14),O14&gt;46),IF(AND(MIN(F14:H14,K14)&gt;6,(MIN(L14:M14)&gt;7))=1,"X",""),"")</f>
        <v>0</v>
      </c>
      <c r="U14" s="0"/>
      <c r="V14" s="0"/>
    </row>
    <row r="15" customFormat="false" ht="15" hidden="false" customHeight="false" outlineLevel="0" collapsed="false">
      <c r="A15" s="12" t="s">
        <v>49</v>
      </c>
      <c r="B15" s="12" t="s">
        <v>21</v>
      </c>
      <c r="C15" s="12" t="s">
        <v>50</v>
      </c>
      <c r="D15" s="13" t="s">
        <v>51</v>
      </c>
      <c r="E15" s="14" t="n">
        <v>133</v>
      </c>
      <c r="F15" s="15" t="n">
        <v>8</v>
      </c>
      <c r="G15" s="15" t="n">
        <v>8</v>
      </c>
      <c r="H15" s="15" t="n">
        <v>7</v>
      </c>
      <c r="I15" s="15" t="n">
        <v>8</v>
      </c>
      <c r="J15" s="15" t="n">
        <v>7</v>
      </c>
      <c r="K15" s="15" t="n">
        <v>7</v>
      </c>
      <c r="L15" s="15" t="n">
        <v>7</v>
      </c>
      <c r="M15" s="15" t="n">
        <v>8</v>
      </c>
      <c r="N15" s="16" t="n">
        <f aca="false">IF(AND(E15=0,(F15+G15+H15+I15+J15+K15)&gt;0),"Mankhöjd",F15+G15+H15+I15+J15+K15)</f>
        <v>45</v>
      </c>
      <c r="O15" s="16" t="n">
        <f aca="false">IF(AND(E15=0,(SUM(F15:H15)+SUM(K15:M15))&gt;0),"saknas",(SUM(F15:H15)+SUM(K15:M15)))</f>
        <v>45</v>
      </c>
      <c r="P15" s="17" t="n">
        <f aca="false">IF(AND(ISNUMBER(N15),N15&gt;46),IF(AND(MIN(F15:H15)&gt;6,MIN(L15:M15)&gt;=1,(OR((AND(I15&gt;6,J15&gt;7,K15&gt;7)),(AND(I15&gt;7,J15&gt;6,K15&gt;7)),(AND(I15&gt;7,J15&gt;7,K15&gt;6)))))=1,"X",""),"")</f>
        <v>0</v>
      </c>
      <c r="Q15" s="17" t="n">
        <f aca="false">IF(AND(ISNUMBER(O15),O15&gt;46),IF(AND(MIN(F15:H15,K15)&gt;6,(MIN(L15:M15)&gt;7))=1,"X",""),"")</f>
        <v>0</v>
      </c>
      <c r="U15" s="0"/>
      <c r="V15" s="0"/>
    </row>
    <row r="16" customFormat="false" ht="15" hidden="false" customHeight="false" outlineLevel="0" collapsed="false">
      <c r="A16" s="12" t="s">
        <v>20</v>
      </c>
      <c r="B16" s="12" t="s">
        <v>21</v>
      </c>
      <c r="C16" s="12" t="s">
        <v>52</v>
      </c>
      <c r="D16" s="13" t="s">
        <v>53</v>
      </c>
      <c r="E16" s="14" t="n">
        <v>146</v>
      </c>
      <c r="F16" s="15" t="n">
        <v>8</v>
      </c>
      <c r="G16" s="15" t="n">
        <v>7</v>
      </c>
      <c r="H16" s="15" t="n">
        <v>7</v>
      </c>
      <c r="I16" s="15" t="n">
        <v>8</v>
      </c>
      <c r="J16" s="15" t="n">
        <v>9</v>
      </c>
      <c r="K16" s="15" t="n">
        <v>8</v>
      </c>
      <c r="L16" s="15" t="n">
        <v>6</v>
      </c>
      <c r="M16" s="15" t="n">
        <v>5</v>
      </c>
      <c r="N16" s="16" t="n">
        <f aca="false">IF(AND(E16=0,(F16+G16+H16+I16+J16+K16)&gt;0),"Mankhöjd",F16+G16+H16+I16+J16+K16)</f>
        <v>47</v>
      </c>
      <c r="O16" s="16" t="n">
        <f aca="false">IF(AND(E16=0,(SUM(F16:H16)+SUM(K16:M16))&gt;0),"saknas",(SUM(F16:H16)+SUM(K16:M16)))</f>
        <v>41</v>
      </c>
      <c r="P16" s="17" t="n">
        <f aca="false">IF(AND(ISNUMBER(N16),N16&gt;46),IF(AND(MIN(F16:H16)&gt;6,MIN(L16:M16)&gt;=1,(OR((AND(I16&gt;6,J16&gt;7,K16&gt;7)),(AND(I16&gt;7,J16&gt;6,K16&gt;7)),(AND(I16&gt;7,J16&gt;7,K16&gt;6)))))=1,"X",""),"")</f>
        <v>0</v>
      </c>
      <c r="Q16" s="17" t="n">
        <f aca="false">IF(AND(ISNUMBER(O16),O16&gt;46),IF(AND(MIN(F16:H16,K16)&gt;6,(MIN(L16:M16)&gt;7))=1,"X",""),"")</f>
        <v>0</v>
      </c>
      <c r="U16" s="0"/>
      <c r="V16" s="0"/>
    </row>
    <row r="17" customFormat="false" ht="15" hidden="false" customHeight="false" outlineLevel="0" collapsed="false">
      <c r="A17" s="12" t="s">
        <v>54</v>
      </c>
      <c r="B17" s="12" t="s">
        <v>21</v>
      </c>
      <c r="C17" s="12" t="s">
        <v>55</v>
      </c>
      <c r="D17" s="13" t="s">
        <v>56</v>
      </c>
      <c r="E17" s="14" t="n">
        <v>126</v>
      </c>
      <c r="F17" s="15" t="n">
        <v>8</v>
      </c>
      <c r="G17" s="15" t="n">
        <v>8</v>
      </c>
      <c r="H17" s="15" t="n">
        <v>8</v>
      </c>
      <c r="I17" s="15" t="n">
        <v>8</v>
      </c>
      <c r="J17" s="15" t="n">
        <v>9</v>
      </c>
      <c r="K17" s="15" t="n">
        <v>7</v>
      </c>
      <c r="L17" s="15" t="n">
        <v>7</v>
      </c>
      <c r="M17" s="15" t="n">
        <v>8</v>
      </c>
      <c r="N17" s="16" t="n">
        <f aca="false">IF(AND(E17=0,(F17+G17+H17+I17+J17+K17)&gt;0),"Mankhöjd",F17+G17+H17+I17+J17+K17)</f>
        <v>48</v>
      </c>
      <c r="O17" s="16" t="n">
        <f aca="false">IF(AND(E17=0,(SUM(F17:H17)+SUM(K17:M17))&gt;0),"saknas",(SUM(F17:H17)+SUM(K17:M17)))</f>
        <v>46</v>
      </c>
      <c r="P17" s="17" t="n">
        <f aca="false">IF(AND(ISNUMBER(N17),N17&gt;46),IF(AND(MIN(F17:H17)&gt;6,MIN(L17:M17)&gt;=1,(OR((AND(I17&gt;6,J17&gt;7,K17&gt;7)),(AND(I17&gt;7,J17&gt;6,K17&gt;7)),(AND(I17&gt;7,J17&gt;7,K17&gt;6)))))=1,"X",""),"")</f>
        <v>0</v>
      </c>
      <c r="Q17" s="17" t="n">
        <f aca="false">IF(AND(ISNUMBER(O17),O17&gt;46),IF(AND(MIN(F17:H17,K17)&gt;6,(MIN(L17:M17)&gt;7))=1,"X",""),"")</f>
        <v>0</v>
      </c>
      <c r="U17" s="0"/>
      <c r="V17" s="0"/>
    </row>
    <row r="18" customFormat="false" ht="15" hidden="false" customHeight="false" outlineLevel="0" collapsed="false">
      <c r="A18" s="12" t="s">
        <v>54</v>
      </c>
      <c r="B18" s="12" t="s">
        <v>21</v>
      </c>
      <c r="C18" s="12" t="s">
        <v>57</v>
      </c>
      <c r="D18" s="13" t="s">
        <v>58</v>
      </c>
      <c r="E18" s="14" t="n">
        <v>127</v>
      </c>
      <c r="F18" s="15" t="n">
        <v>8</v>
      </c>
      <c r="G18" s="15" t="n">
        <v>8</v>
      </c>
      <c r="H18" s="15" t="n">
        <v>8</v>
      </c>
      <c r="I18" s="15" t="n">
        <v>8</v>
      </c>
      <c r="J18" s="15" t="n">
        <v>8</v>
      </c>
      <c r="K18" s="15" t="n">
        <v>7</v>
      </c>
      <c r="L18" s="15" t="n">
        <v>7</v>
      </c>
      <c r="M18" s="15" t="n">
        <v>8</v>
      </c>
      <c r="N18" s="16" t="n">
        <f aca="false">IF(AND(E18=0,(F18+G18+H18+I18+J18+K18)&gt;0),"Mankhöjd",F18+G18+H18+I18+J18+K18)</f>
        <v>47</v>
      </c>
      <c r="O18" s="16" t="n">
        <f aca="false">IF(AND(E18=0,(SUM(F18:H18)+SUM(K18:M18))&gt;0),"saknas",(SUM(F18:H18)+SUM(K18:M18)))</f>
        <v>46</v>
      </c>
      <c r="P18" s="17" t="n">
        <f aca="false">IF(AND(ISNUMBER(N18),N18&gt;46),IF(AND(MIN(F18:H18)&gt;6,MIN(L18:M18)&gt;=1,(OR((AND(I18&gt;6,J18&gt;7,K18&gt;7)),(AND(I18&gt;7,J18&gt;6,K18&gt;7)),(AND(I18&gt;7,J18&gt;7,K18&gt;6)))))=1,"X",""),"")</f>
        <v>0</v>
      </c>
      <c r="Q18" s="17" t="n">
        <f aca="false">IF(AND(ISNUMBER(O18),O18&gt;46),IF(AND(MIN(F18:H18,K18)&gt;6,(MIN(L18:M18)&gt;7))=1,"X",""),"")</f>
        <v>0</v>
      </c>
      <c r="U18" s="0"/>
      <c r="V18" s="0"/>
    </row>
    <row r="19" customFormat="false" ht="15" hidden="false" customHeight="false" outlineLevel="0" collapsed="false">
      <c r="A19" s="12" t="s">
        <v>54</v>
      </c>
      <c r="B19" s="12" t="s">
        <v>21</v>
      </c>
      <c r="C19" s="12" t="s">
        <v>59</v>
      </c>
      <c r="D19" s="13" t="s">
        <v>60</v>
      </c>
      <c r="E19" s="14" t="n">
        <v>126</v>
      </c>
      <c r="F19" s="15" t="n">
        <v>8</v>
      </c>
      <c r="G19" s="15" t="n">
        <v>8</v>
      </c>
      <c r="H19" s="15" t="n">
        <v>8</v>
      </c>
      <c r="I19" s="15" t="n">
        <v>8</v>
      </c>
      <c r="J19" s="15" t="n">
        <v>7</v>
      </c>
      <c r="K19" s="15" t="n">
        <v>6</v>
      </c>
      <c r="L19" s="15" t="n">
        <v>7</v>
      </c>
      <c r="M19" s="15" t="n">
        <v>7</v>
      </c>
      <c r="N19" s="16" t="n">
        <f aca="false">IF(AND(E19=0,(F19+G19+H19+I19+J19+K19)&gt;0),"Mankhöjd",F19+G19+H19+I19+J19+K19)</f>
        <v>45</v>
      </c>
      <c r="O19" s="16" t="n">
        <f aca="false">IF(AND(E19=0,(SUM(F19:H19)+SUM(K19:M19))&gt;0),"saknas",(SUM(F19:H19)+SUM(K19:M19)))</f>
        <v>44</v>
      </c>
      <c r="P19" s="17" t="n">
        <f aca="false">IF(AND(ISNUMBER(N19),N19&gt;46),IF(AND(MIN(F19:H19)&gt;6,MIN(L19:M19)&gt;=1,(OR((AND(I19&gt;6,J19&gt;7,K19&gt;7)),(AND(I19&gt;7,J19&gt;6,K19&gt;7)),(AND(I19&gt;7,J19&gt;7,K19&gt;6)))))=1,"X",""),"")</f>
        <v>0</v>
      </c>
      <c r="Q19" s="17" t="n">
        <f aca="false">IF(AND(ISNUMBER(O19),O19&gt;46),IF(AND(MIN(F19:H19,K19)&gt;6,(MIN(L19:M19)&gt;7))=1,"X",""),"")</f>
        <v>0</v>
      </c>
      <c r="U19" s="0"/>
      <c r="V19" s="0"/>
    </row>
    <row r="20" customFormat="false" ht="15" hidden="false" customHeight="false" outlineLevel="0" collapsed="false">
      <c r="A20" s="12" t="s">
        <v>44</v>
      </c>
      <c r="B20" s="12" t="s">
        <v>21</v>
      </c>
      <c r="C20" s="12" t="s">
        <v>61</v>
      </c>
      <c r="D20" s="13" t="s">
        <v>62</v>
      </c>
      <c r="E20" s="14" t="n">
        <v>135</v>
      </c>
      <c r="F20" s="15" t="n">
        <v>8</v>
      </c>
      <c r="G20" s="15" t="n">
        <v>7</v>
      </c>
      <c r="H20" s="15" t="n">
        <v>7</v>
      </c>
      <c r="I20" s="15" t="n">
        <v>8</v>
      </c>
      <c r="J20" s="15" t="n">
        <v>8</v>
      </c>
      <c r="K20" s="15" t="n">
        <v>6</v>
      </c>
      <c r="L20" s="15" t="n">
        <v>6</v>
      </c>
      <c r="M20" s="15" t="n">
        <v>6</v>
      </c>
      <c r="N20" s="16" t="n">
        <f aca="false">IF(AND(E20=0,(F20+G20+H20+I20+J20+K20)&gt;0),"Mankhöjd",F20+G20+H20+I20+J20+K20)</f>
        <v>44</v>
      </c>
      <c r="O20" s="16" t="n">
        <f aca="false">IF(AND(E20=0,(SUM(F20:H20)+SUM(K20:M20))&gt;0),"saknas",(SUM(F20:H20)+SUM(K20:M20)))</f>
        <v>40</v>
      </c>
      <c r="P20" s="17" t="n">
        <f aca="false">IF(AND(ISNUMBER(N20),N20&gt;46),IF(AND(MIN(F20:H20)&gt;6,MIN(L20:M20)&gt;=1,(OR((AND(I20&gt;6,J20&gt;7,K20&gt;7)),(AND(I20&gt;7,J20&gt;6,K20&gt;7)),(AND(I20&gt;7,J20&gt;7,K20&gt;6)))))=1,"X",""),"")</f>
        <v>0</v>
      </c>
      <c r="Q20" s="17" t="n">
        <f aca="false">IF(AND(ISNUMBER(O20),O20&gt;46),IF(AND(MIN(F20:H20,K20)&gt;6,(MIN(L20:M20)&gt;7))=1,"X",""),"")</f>
        <v>0</v>
      </c>
      <c r="U20" s="0"/>
      <c r="V20" s="0"/>
    </row>
    <row r="21" customFormat="false" ht="15" hidden="false" customHeight="false" outlineLevel="0" collapsed="false">
      <c r="A21" s="12" t="s">
        <v>20</v>
      </c>
      <c r="B21" s="12" t="s">
        <v>21</v>
      </c>
      <c r="C21" s="12" t="s">
        <v>63</v>
      </c>
      <c r="D21" s="13" t="s">
        <v>64</v>
      </c>
      <c r="E21" s="18" t="n">
        <v>141</v>
      </c>
      <c r="F21" s="15" t="n">
        <v>9</v>
      </c>
      <c r="G21" s="15" t="n">
        <v>8</v>
      </c>
      <c r="H21" s="15" t="n">
        <v>7</v>
      </c>
      <c r="I21" s="15" t="n">
        <v>7</v>
      </c>
      <c r="J21" s="15" t="n">
        <v>9</v>
      </c>
      <c r="K21" s="15" t="n">
        <v>8</v>
      </c>
      <c r="L21" s="15" t="n">
        <v>6</v>
      </c>
      <c r="M21" s="15" t="n">
        <v>6</v>
      </c>
      <c r="N21" s="16" t="n">
        <f aca="false">IF(AND(E21=0,(F21+G21+H21+I21+J21+K21)&gt;0),"Mankhöjd",F21+G21+H21+I21+J21+K21)</f>
        <v>48</v>
      </c>
      <c r="O21" s="16" t="n">
        <f aca="false">IF(AND(E21=0,(SUM(F21:H21)+SUM(K21:M21))&gt;0),"saknas",(SUM(F21:H21)+SUM(K21:M21)))</f>
        <v>44</v>
      </c>
      <c r="P21" s="17" t="n">
        <f aca="false">IF(AND(ISNUMBER(N21),N21&gt;46),IF(AND(MIN(F21:H21)&gt;6,MIN(L21:M21)&gt;=1,(OR((AND(I21&gt;6,J21&gt;7,K21&gt;7)),(AND(I21&gt;7,J21&gt;6,K21&gt;7)),(AND(I21&gt;7,J21&gt;7,K21&gt;6)))))=1,"X",""),"")</f>
        <v>0</v>
      </c>
      <c r="Q21" s="17" t="n">
        <f aca="false">IF(AND(ISNUMBER(O21),O21&gt;46),IF(AND(MIN(F21:H21,K21)&gt;6,(MIN(L21:M21)&gt;7))=1,"X",""),"")</f>
        <v>0</v>
      </c>
      <c r="U21" s="0"/>
      <c r="V21" s="0"/>
    </row>
    <row r="22" customFormat="false" ht="15" hidden="false" customHeight="false" outlineLevel="0" collapsed="false">
      <c r="A22" s="12" t="s">
        <v>24</v>
      </c>
      <c r="B22" s="12" t="s">
        <v>21</v>
      </c>
      <c r="C22" s="12" t="s">
        <v>65</v>
      </c>
      <c r="D22" s="13" t="s">
        <v>66</v>
      </c>
      <c r="E22" s="18" t="n">
        <v>140</v>
      </c>
      <c r="F22" s="15" t="n">
        <v>9</v>
      </c>
      <c r="G22" s="15" t="n">
        <v>9</v>
      </c>
      <c r="H22" s="15" t="n">
        <v>8</v>
      </c>
      <c r="I22" s="15" t="n">
        <v>8</v>
      </c>
      <c r="J22" s="15" t="n">
        <v>8</v>
      </c>
      <c r="K22" s="15" t="n">
        <v>9</v>
      </c>
      <c r="L22" s="15" t="n">
        <v>9</v>
      </c>
      <c r="M22" s="15" t="n">
        <v>9</v>
      </c>
      <c r="N22" s="16" t="n">
        <f aca="false">IF(AND(E22=0,(F22+G22+H22+I22+J22+K22)&gt;0),"Mankhöjd",F22+G22+H22+I22+J22+K22)</f>
        <v>51</v>
      </c>
      <c r="O22" s="16" t="n">
        <f aca="false">IF(AND(E22=0,(SUM(F22:H22)+SUM(K22:M22))&gt;0),"saknas",(SUM(F22:H22)+SUM(K22:M22)))</f>
        <v>53</v>
      </c>
      <c r="P22" s="17" t="n">
        <f aca="false">IF(AND(ISNUMBER(N22),N22&gt;46),IF(AND(MIN(F22:H22)&gt;6,MIN(L22:M22)&gt;=1,(OR((AND(I22&gt;6,J22&gt;7,K22&gt;7)),(AND(I22&gt;7,J22&gt;6,K22&gt;7)),(AND(I22&gt;7,J22&gt;7,K22&gt;6)))))=1,"X",""),"")</f>
        <v>0</v>
      </c>
      <c r="Q22" s="17" t="n">
        <f aca="false">IF(AND(ISNUMBER(O22),O22&gt;46),IF(AND(MIN(F22:H22,K22)&gt;6,(MIN(L22:M22)&gt;7))=1,"X",""),"")</f>
        <v>0</v>
      </c>
      <c r="U22" s="0"/>
      <c r="V22" s="0"/>
    </row>
    <row r="23" customFormat="false" ht="15" hidden="false" customHeight="false" outlineLevel="0" collapsed="false">
      <c r="A23" s="12" t="s">
        <v>24</v>
      </c>
      <c r="B23" s="12" t="s">
        <v>21</v>
      </c>
      <c r="C23" s="12" t="s">
        <v>67</v>
      </c>
      <c r="D23" s="13" t="s">
        <v>68</v>
      </c>
      <c r="E23" s="18" t="n">
        <v>146</v>
      </c>
      <c r="F23" s="15" t="n">
        <v>8</v>
      </c>
      <c r="G23" s="15" t="n">
        <v>10</v>
      </c>
      <c r="H23" s="15" t="n">
        <v>8</v>
      </c>
      <c r="I23" s="15" t="n">
        <v>8</v>
      </c>
      <c r="J23" s="15" t="n">
        <v>10</v>
      </c>
      <c r="K23" s="15" t="n">
        <v>8</v>
      </c>
      <c r="L23" s="15" t="n">
        <v>8</v>
      </c>
      <c r="M23" s="15" t="n">
        <v>9</v>
      </c>
      <c r="N23" s="16" t="n">
        <f aca="false">IF(AND(E23=0,(F23+G23+H23+I23+J23+K23)&gt;0),"Mankhöjd",F23+G23+H23+I23+J23+K23)</f>
        <v>52</v>
      </c>
      <c r="O23" s="16" t="n">
        <f aca="false">IF(AND(E23=0,(SUM(F23:H23)+SUM(K23:M23))&gt;0),"saknas",(SUM(F23:H23)+SUM(K23:M23)))</f>
        <v>51</v>
      </c>
      <c r="P23" s="17" t="n">
        <f aca="false">IF(AND(ISNUMBER(N23),N23&gt;46),IF(AND(MIN(F23:H23)&gt;6,MIN(L23:M23)&gt;=1,(OR((AND(I23&gt;6,J23&gt;7,K23&gt;7)),(AND(I23&gt;7,J23&gt;6,K23&gt;7)),(AND(I23&gt;7,J23&gt;7,K23&gt;6)))))=1,"X",""),"")</f>
        <v>0</v>
      </c>
      <c r="Q23" s="17" t="n">
        <f aca="false">IF(AND(ISNUMBER(O23),O23&gt;46),IF(AND(MIN(F23:H23,K23)&gt;6,(MIN(L23:M23)&gt;7))=1,"X",""),"")</f>
        <v>0</v>
      </c>
      <c r="U23" s="0"/>
      <c r="V23" s="0"/>
    </row>
    <row r="24" customFormat="false" ht="15.75" hidden="false" customHeight="false" outlineLevel="0" collapsed="false">
      <c r="U24" s="0"/>
      <c r="V24" s="0"/>
    </row>
    <row r="25" customFormat="false" ht="15.75" hidden="false" customHeight="false" outlineLevel="0" collapsed="false">
      <c r="A25" s="19" t="s">
        <v>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U25" s="0"/>
      <c r="V25" s="0"/>
    </row>
    <row r="26" customFormat="false" ht="15" hidden="false" customHeight="false" outlineLevel="0" collapsed="false">
      <c r="A26" s="3" t="s">
        <v>1</v>
      </c>
      <c r="B26" s="3"/>
      <c r="C26" s="3"/>
      <c r="D26" s="4"/>
      <c r="E26" s="5" t="s">
        <v>2</v>
      </c>
      <c r="F26" s="6"/>
      <c r="G26" s="6"/>
      <c r="H26" s="6"/>
      <c r="I26" s="6"/>
      <c r="J26" s="6"/>
      <c r="K26" s="6"/>
      <c r="L26" s="7" t="s">
        <v>3</v>
      </c>
      <c r="M26" s="7" t="s">
        <v>5</v>
      </c>
      <c r="U26" s="0"/>
      <c r="V26" s="0"/>
    </row>
    <row r="27" customFormat="false" ht="26.25" hidden="false" customHeight="false" outlineLevel="0" collapsed="false">
      <c r="A27" s="8" t="s">
        <v>6</v>
      </c>
      <c r="B27" s="8" t="s">
        <v>7</v>
      </c>
      <c r="C27" s="8" t="s">
        <v>8</v>
      </c>
      <c r="D27" s="9" t="s">
        <v>9</v>
      </c>
      <c r="E27" s="9" t="s">
        <v>10</v>
      </c>
      <c r="F27" s="10" t="s">
        <v>11</v>
      </c>
      <c r="G27" s="10" t="s">
        <v>12</v>
      </c>
      <c r="H27" s="10" t="s">
        <v>13</v>
      </c>
      <c r="I27" s="10" t="s">
        <v>16</v>
      </c>
      <c r="J27" s="10" t="s">
        <v>17</v>
      </c>
      <c r="K27" s="10" t="s">
        <v>18</v>
      </c>
      <c r="L27" s="11" t="s">
        <v>5</v>
      </c>
      <c r="M27" s="11" t="s">
        <v>19</v>
      </c>
      <c r="U27" s="0"/>
      <c r="V27" s="0"/>
    </row>
    <row r="28" customFormat="false" ht="15" hidden="false" customHeight="false" outlineLevel="0" collapsed="false">
      <c r="A28" s="20" t="s">
        <v>24</v>
      </c>
      <c r="B28" s="20" t="s">
        <v>21</v>
      </c>
      <c r="C28" s="20" t="s">
        <v>65</v>
      </c>
      <c r="D28" s="20" t="s">
        <v>66</v>
      </c>
      <c r="E28" s="21" t="n">
        <v>140</v>
      </c>
      <c r="F28" s="20" t="n">
        <v>9</v>
      </c>
      <c r="G28" s="20" t="n">
        <v>9</v>
      </c>
      <c r="H28" s="20" t="n">
        <v>8</v>
      </c>
      <c r="I28" s="20" t="n">
        <v>9</v>
      </c>
      <c r="J28" s="20" t="n">
        <v>9</v>
      </c>
      <c r="K28" s="20" t="n">
        <v>9</v>
      </c>
      <c r="L28" s="20" t="n">
        <v>53</v>
      </c>
      <c r="M28" s="20" t="s">
        <v>70</v>
      </c>
      <c r="U28" s="0"/>
      <c r="V28" s="0"/>
    </row>
    <row r="29" customFormat="false" ht="15" hidden="false" customHeight="false" outlineLevel="0" collapsed="false">
      <c r="A29" s="20" t="s">
        <v>24</v>
      </c>
      <c r="B29" s="20" t="s">
        <v>21</v>
      </c>
      <c r="C29" s="20" t="s">
        <v>67</v>
      </c>
      <c r="D29" s="20" t="s">
        <v>68</v>
      </c>
      <c r="E29" s="21" t="n">
        <v>146</v>
      </c>
      <c r="F29" s="20" t="n">
        <v>8</v>
      </c>
      <c r="G29" s="20" t="n">
        <v>10</v>
      </c>
      <c r="H29" s="20" t="n">
        <v>8</v>
      </c>
      <c r="I29" s="20" t="n">
        <v>8</v>
      </c>
      <c r="J29" s="20" t="n">
        <v>8</v>
      </c>
      <c r="K29" s="20" t="n">
        <v>9</v>
      </c>
      <c r="L29" s="20" t="n">
        <v>51</v>
      </c>
      <c r="M29" s="20" t="s">
        <v>70</v>
      </c>
      <c r="U29" s="0"/>
      <c r="V29" s="0"/>
    </row>
    <row r="30" customFormat="false" ht="15" hidden="false" customHeight="false" outlineLevel="0" collapsed="false">
      <c r="A30" s="20" t="s">
        <v>41</v>
      </c>
      <c r="B30" s="20" t="s">
        <v>21</v>
      </c>
      <c r="C30" s="20" t="s">
        <v>47</v>
      </c>
      <c r="D30" s="20" t="s">
        <v>48</v>
      </c>
      <c r="E30" s="21" t="n">
        <v>105</v>
      </c>
      <c r="F30" s="20" t="n">
        <v>9</v>
      </c>
      <c r="G30" s="20" t="n">
        <v>8</v>
      </c>
      <c r="H30" s="20" t="n">
        <v>7</v>
      </c>
      <c r="I30" s="20" t="n">
        <v>8</v>
      </c>
      <c r="J30" s="20" t="n">
        <v>8</v>
      </c>
      <c r="K30" s="20" t="n">
        <v>10</v>
      </c>
      <c r="L30" s="20" t="n">
        <v>50</v>
      </c>
      <c r="M30" s="20" t="s">
        <v>70</v>
      </c>
      <c r="U30" s="0"/>
      <c r="V30" s="0"/>
    </row>
    <row r="31" customFormat="false" ht="13.3" hidden="false" customHeight="false" outlineLevel="0" collapsed="false">
      <c r="A31" s="20" t="s">
        <v>38</v>
      </c>
      <c r="B31" s="20" t="s">
        <v>21</v>
      </c>
      <c r="C31" s="20" t="s">
        <v>39</v>
      </c>
      <c r="D31" s="20" t="s">
        <v>40</v>
      </c>
      <c r="E31" s="21" t="n">
        <v>116</v>
      </c>
      <c r="F31" s="20" t="n">
        <v>9</v>
      </c>
      <c r="G31" s="20" t="n">
        <v>9</v>
      </c>
      <c r="H31" s="20" t="n">
        <v>7</v>
      </c>
      <c r="I31" s="20" t="n">
        <v>8</v>
      </c>
      <c r="J31" s="20" t="n">
        <v>8</v>
      </c>
      <c r="K31" s="20" t="n">
        <v>8</v>
      </c>
      <c r="L31" s="20" t="n">
        <v>49</v>
      </c>
      <c r="M31" s="20" t="s">
        <v>70</v>
      </c>
      <c r="U31" s="0"/>
      <c r="V31" s="0"/>
    </row>
    <row r="32" customFormat="false" ht="15" hidden="false" customHeight="false" outlineLevel="0" collapsed="false">
      <c r="A32" s="20" t="s">
        <v>35</v>
      </c>
      <c r="B32" s="20" t="s">
        <v>21</v>
      </c>
      <c r="C32" s="20" t="s">
        <v>36</v>
      </c>
      <c r="D32" s="20" t="s">
        <v>37</v>
      </c>
      <c r="E32" s="21" t="n">
        <v>136</v>
      </c>
      <c r="F32" s="20" t="n">
        <v>8</v>
      </c>
      <c r="G32" s="20" t="n">
        <v>8</v>
      </c>
      <c r="H32" s="20" t="n">
        <v>7</v>
      </c>
      <c r="I32" s="20" t="n">
        <v>8</v>
      </c>
      <c r="J32" s="20" t="n">
        <v>8</v>
      </c>
      <c r="K32" s="20" t="n">
        <v>9</v>
      </c>
      <c r="L32" s="20" t="n">
        <v>48</v>
      </c>
      <c r="M32" s="20" t="s">
        <v>70</v>
      </c>
      <c r="U32" s="0"/>
      <c r="V32" s="0"/>
    </row>
    <row r="33" customFormat="false" ht="15" hidden="false" customHeight="false" outlineLevel="0" collapsed="false">
      <c r="A33" s="20" t="s">
        <v>27</v>
      </c>
      <c r="B33" s="20" t="s">
        <v>21</v>
      </c>
      <c r="C33" s="20" t="s">
        <v>28</v>
      </c>
      <c r="D33" s="20" t="s">
        <v>29</v>
      </c>
      <c r="E33" s="21" t="n">
        <v>139</v>
      </c>
      <c r="F33" s="20" t="n">
        <v>8</v>
      </c>
      <c r="G33" s="20" t="n">
        <v>7</v>
      </c>
      <c r="H33" s="20" t="n">
        <v>7</v>
      </c>
      <c r="I33" s="20" t="n">
        <v>8</v>
      </c>
      <c r="J33" s="20" t="n">
        <v>8</v>
      </c>
      <c r="K33" s="20" t="n">
        <v>8</v>
      </c>
      <c r="L33" s="20" t="n">
        <v>46</v>
      </c>
      <c r="M33" s="20"/>
      <c r="U33" s="0"/>
      <c r="V33" s="0"/>
    </row>
    <row r="34" customFormat="false" ht="15" hidden="false" customHeight="false" outlineLevel="0" collapsed="false">
      <c r="A34" s="20" t="s">
        <v>24</v>
      </c>
      <c r="B34" s="20" t="s">
        <v>21</v>
      </c>
      <c r="C34" s="20" t="s">
        <v>33</v>
      </c>
      <c r="D34" s="20" t="s">
        <v>34</v>
      </c>
      <c r="E34" s="21" t="n">
        <v>144</v>
      </c>
      <c r="F34" s="20" t="n">
        <v>8</v>
      </c>
      <c r="G34" s="20" t="n">
        <v>7</v>
      </c>
      <c r="H34" s="20" t="n">
        <v>7</v>
      </c>
      <c r="I34" s="20" t="n">
        <v>8</v>
      </c>
      <c r="J34" s="20" t="n">
        <v>8</v>
      </c>
      <c r="K34" s="20" t="n">
        <v>8</v>
      </c>
      <c r="L34" s="20" t="n">
        <v>46</v>
      </c>
      <c r="M34" s="20"/>
      <c r="U34" s="0"/>
      <c r="V34" s="0"/>
    </row>
    <row r="35" customFormat="false" ht="15" hidden="false" customHeight="false" outlineLevel="0" collapsed="false">
      <c r="A35" s="20" t="s">
        <v>54</v>
      </c>
      <c r="B35" s="20" t="s">
        <v>21</v>
      </c>
      <c r="C35" s="20" t="s">
        <v>55</v>
      </c>
      <c r="D35" s="20" t="s">
        <v>56</v>
      </c>
      <c r="E35" s="21" t="n">
        <v>126</v>
      </c>
      <c r="F35" s="20" t="n">
        <v>8</v>
      </c>
      <c r="G35" s="20" t="n">
        <v>8</v>
      </c>
      <c r="H35" s="20" t="n">
        <v>8</v>
      </c>
      <c r="I35" s="20" t="n">
        <v>7</v>
      </c>
      <c r="J35" s="20" t="n">
        <v>7</v>
      </c>
      <c r="K35" s="20" t="n">
        <v>8</v>
      </c>
      <c r="L35" s="20" t="n">
        <v>46</v>
      </c>
      <c r="M35" s="20"/>
      <c r="U35" s="0"/>
      <c r="V35" s="0"/>
    </row>
    <row r="36" customFormat="false" ht="15" hidden="false" customHeight="false" outlineLevel="0" collapsed="false">
      <c r="A36" s="20" t="s">
        <v>54</v>
      </c>
      <c r="B36" s="20" t="s">
        <v>21</v>
      </c>
      <c r="C36" s="20" t="s">
        <v>57</v>
      </c>
      <c r="D36" s="20" t="s">
        <v>58</v>
      </c>
      <c r="E36" s="21" t="n">
        <v>127</v>
      </c>
      <c r="F36" s="20" t="n">
        <v>8</v>
      </c>
      <c r="G36" s="20" t="n">
        <v>8</v>
      </c>
      <c r="H36" s="20" t="n">
        <v>8</v>
      </c>
      <c r="I36" s="20" t="n">
        <v>7</v>
      </c>
      <c r="J36" s="20" t="n">
        <v>7</v>
      </c>
      <c r="K36" s="20" t="n">
        <v>8</v>
      </c>
      <c r="L36" s="20" t="n">
        <v>46</v>
      </c>
      <c r="M36" s="20"/>
      <c r="U36" s="0"/>
      <c r="V36" s="0"/>
    </row>
    <row r="37" customFormat="false" ht="15" hidden="false" customHeight="false" outlineLevel="0" collapsed="false">
      <c r="A37" s="20" t="s">
        <v>41</v>
      </c>
      <c r="B37" s="20" t="s">
        <v>21</v>
      </c>
      <c r="C37" s="20" t="s">
        <v>42</v>
      </c>
      <c r="D37" s="20" t="s">
        <v>43</v>
      </c>
      <c r="E37" s="21" t="n">
        <v>104</v>
      </c>
      <c r="F37" s="20" t="n">
        <v>9</v>
      </c>
      <c r="G37" s="20" t="n">
        <v>9</v>
      </c>
      <c r="H37" s="20" t="n">
        <v>7</v>
      </c>
      <c r="I37" s="20" t="n">
        <v>8</v>
      </c>
      <c r="J37" s="20" t="n">
        <v>6</v>
      </c>
      <c r="K37" s="20" t="n">
        <v>7</v>
      </c>
      <c r="L37" s="20" t="n">
        <v>46</v>
      </c>
      <c r="M37" s="20"/>
      <c r="U37" s="0"/>
      <c r="V37" s="0"/>
    </row>
    <row r="38" customFormat="false" ht="15" hidden="false" customHeight="false" outlineLevel="0" collapsed="false">
      <c r="A38" s="20" t="s">
        <v>49</v>
      </c>
      <c r="B38" s="20" t="s">
        <v>21</v>
      </c>
      <c r="C38" s="20" t="s">
        <v>50</v>
      </c>
      <c r="D38" s="20" t="s">
        <v>51</v>
      </c>
      <c r="E38" s="21" t="n">
        <v>133</v>
      </c>
      <c r="F38" s="20" t="n">
        <v>8</v>
      </c>
      <c r="G38" s="20" t="n">
        <v>8</v>
      </c>
      <c r="H38" s="20" t="n">
        <v>7</v>
      </c>
      <c r="I38" s="20" t="n">
        <v>7</v>
      </c>
      <c r="J38" s="20" t="n">
        <v>7</v>
      </c>
      <c r="K38" s="20" t="n">
        <v>8</v>
      </c>
      <c r="L38" s="20" t="n">
        <v>45</v>
      </c>
      <c r="M38" s="20"/>
      <c r="U38" s="0"/>
      <c r="V38" s="0"/>
    </row>
    <row r="39" customFormat="false" ht="15" hidden="false" customHeight="false" outlineLevel="0" collapsed="false">
      <c r="A39" s="20" t="s">
        <v>24</v>
      </c>
      <c r="B39" s="20" t="s">
        <v>21</v>
      </c>
      <c r="C39" s="20" t="s">
        <v>25</v>
      </c>
      <c r="D39" s="20" t="s">
        <v>26</v>
      </c>
      <c r="E39" s="21" t="n">
        <v>145</v>
      </c>
      <c r="F39" s="20" t="n">
        <v>8</v>
      </c>
      <c r="G39" s="20" t="n">
        <v>9</v>
      </c>
      <c r="H39" s="20" t="n">
        <v>8</v>
      </c>
      <c r="I39" s="20" t="n">
        <v>7</v>
      </c>
      <c r="J39" s="20" t="n">
        <v>6</v>
      </c>
      <c r="K39" s="20" t="n">
        <v>7</v>
      </c>
      <c r="L39" s="20" t="n">
        <v>45</v>
      </c>
      <c r="M39" s="20"/>
      <c r="U39" s="0"/>
      <c r="V39" s="0"/>
    </row>
    <row r="40" customFormat="false" ht="15" hidden="false" customHeight="false" outlineLevel="0" collapsed="false">
      <c r="A40" s="20" t="s">
        <v>54</v>
      </c>
      <c r="B40" s="20" t="s">
        <v>21</v>
      </c>
      <c r="C40" s="20" t="s">
        <v>59</v>
      </c>
      <c r="D40" s="20" t="s">
        <v>60</v>
      </c>
      <c r="E40" s="21" t="n">
        <v>126</v>
      </c>
      <c r="F40" s="20" t="n">
        <v>8</v>
      </c>
      <c r="G40" s="20" t="n">
        <v>8</v>
      </c>
      <c r="H40" s="20" t="n">
        <v>8</v>
      </c>
      <c r="I40" s="20" t="n">
        <v>6</v>
      </c>
      <c r="J40" s="20" t="n">
        <v>7</v>
      </c>
      <c r="K40" s="20" t="n">
        <v>7</v>
      </c>
      <c r="L40" s="20" t="n">
        <v>44</v>
      </c>
      <c r="M40" s="20"/>
      <c r="U40" s="0"/>
      <c r="V40" s="0"/>
    </row>
    <row r="41" customFormat="false" ht="15" hidden="false" customHeight="false" outlineLevel="0" collapsed="false">
      <c r="A41" s="20" t="s">
        <v>20</v>
      </c>
      <c r="B41" s="20" t="s">
        <v>21</v>
      </c>
      <c r="C41" s="20" t="s">
        <v>63</v>
      </c>
      <c r="D41" s="20" t="s">
        <v>64</v>
      </c>
      <c r="E41" s="21" t="n">
        <v>141</v>
      </c>
      <c r="F41" s="20" t="n">
        <v>9</v>
      </c>
      <c r="G41" s="20" t="n">
        <v>8</v>
      </c>
      <c r="H41" s="20" t="n">
        <v>7</v>
      </c>
      <c r="I41" s="20" t="n">
        <v>8</v>
      </c>
      <c r="J41" s="20" t="n">
        <v>6</v>
      </c>
      <c r="K41" s="20" t="n">
        <v>6</v>
      </c>
      <c r="L41" s="20" t="n">
        <v>44</v>
      </c>
      <c r="M41" s="20"/>
      <c r="U41" s="0"/>
      <c r="V41" s="0"/>
    </row>
    <row r="42" customFormat="false" ht="15" hidden="false" customHeight="false" outlineLevel="0" collapsed="false">
      <c r="A42" s="20" t="s">
        <v>44</v>
      </c>
      <c r="B42" s="20" t="s">
        <v>21</v>
      </c>
      <c r="C42" s="20" t="s">
        <v>45</v>
      </c>
      <c r="D42" s="20" t="s">
        <v>46</v>
      </c>
      <c r="E42" s="21" t="n">
        <v>147</v>
      </c>
      <c r="F42" s="20" t="n">
        <v>8</v>
      </c>
      <c r="G42" s="20" t="n">
        <v>8</v>
      </c>
      <c r="H42" s="20" t="n">
        <v>7</v>
      </c>
      <c r="I42" s="20" t="n">
        <v>8</v>
      </c>
      <c r="J42" s="20" t="n">
        <v>7</v>
      </c>
      <c r="K42" s="20" t="n">
        <v>5</v>
      </c>
      <c r="L42" s="20" t="n">
        <v>43</v>
      </c>
      <c r="M42" s="20"/>
      <c r="U42" s="0"/>
      <c r="V42" s="0"/>
    </row>
    <row r="43" customFormat="false" ht="15" hidden="false" customHeight="false" outlineLevel="0" collapsed="false">
      <c r="A43" s="20" t="s">
        <v>20</v>
      </c>
      <c r="B43" s="20" t="s">
        <v>21</v>
      </c>
      <c r="C43" s="20" t="s">
        <v>22</v>
      </c>
      <c r="D43" s="20" t="s">
        <v>23</v>
      </c>
      <c r="E43" s="21" t="n">
        <v>145</v>
      </c>
      <c r="F43" s="20" t="n">
        <v>8</v>
      </c>
      <c r="G43" s="20" t="n">
        <v>8</v>
      </c>
      <c r="H43" s="20" t="n">
        <v>8</v>
      </c>
      <c r="I43" s="20" t="n">
        <v>7</v>
      </c>
      <c r="J43" s="20" t="n">
        <v>6</v>
      </c>
      <c r="K43" s="20" t="n">
        <v>5</v>
      </c>
      <c r="L43" s="20" t="n">
        <v>42</v>
      </c>
      <c r="M43" s="20"/>
      <c r="U43" s="0"/>
      <c r="V43" s="0"/>
    </row>
    <row r="44" customFormat="false" ht="15" hidden="false" customHeight="false" outlineLevel="0" collapsed="false">
      <c r="A44" s="20" t="s">
        <v>30</v>
      </c>
      <c r="B44" s="20" t="s">
        <v>21</v>
      </c>
      <c r="C44" s="20" t="s">
        <v>31</v>
      </c>
      <c r="D44" s="20" t="s">
        <v>32</v>
      </c>
      <c r="E44" s="21" t="n">
        <v>137</v>
      </c>
      <c r="F44" s="20" t="n">
        <v>8</v>
      </c>
      <c r="G44" s="20" t="n">
        <v>7</v>
      </c>
      <c r="H44" s="20" t="n">
        <v>7</v>
      </c>
      <c r="I44" s="20" t="n">
        <v>7</v>
      </c>
      <c r="J44" s="20" t="n">
        <v>6</v>
      </c>
      <c r="K44" s="20" t="n">
        <v>6</v>
      </c>
      <c r="L44" s="20" t="n">
        <v>41</v>
      </c>
      <c r="M44" s="20"/>
      <c r="U44" s="0"/>
      <c r="V44" s="0"/>
    </row>
    <row r="45" customFormat="false" ht="15" hidden="false" customHeight="false" outlineLevel="0" collapsed="false">
      <c r="A45" s="20" t="s">
        <v>20</v>
      </c>
      <c r="B45" s="20" t="s">
        <v>21</v>
      </c>
      <c r="C45" s="20" t="s">
        <v>52</v>
      </c>
      <c r="D45" s="20" t="s">
        <v>53</v>
      </c>
      <c r="E45" s="21" t="n">
        <v>146</v>
      </c>
      <c r="F45" s="20" t="n">
        <v>8</v>
      </c>
      <c r="G45" s="20" t="n">
        <v>7</v>
      </c>
      <c r="H45" s="20" t="n">
        <v>7</v>
      </c>
      <c r="I45" s="20" t="n">
        <v>8</v>
      </c>
      <c r="J45" s="20" t="n">
        <v>6</v>
      </c>
      <c r="K45" s="20" t="n">
        <v>5</v>
      </c>
      <c r="L45" s="20" t="n">
        <v>41</v>
      </c>
      <c r="M45" s="20"/>
      <c r="U45" s="0"/>
      <c r="V45" s="0"/>
    </row>
    <row r="46" customFormat="false" ht="15" hidden="false" customHeight="false" outlineLevel="0" collapsed="false">
      <c r="A46" s="20" t="s">
        <v>44</v>
      </c>
      <c r="B46" s="20" t="s">
        <v>21</v>
      </c>
      <c r="C46" s="20" t="s">
        <v>61</v>
      </c>
      <c r="D46" s="20" t="s">
        <v>62</v>
      </c>
      <c r="E46" s="21" t="n">
        <v>135</v>
      </c>
      <c r="F46" s="20" t="n">
        <v>8</v>
      </c>
      <c r="G46" s="20" t="n">
        <v>7</v>
      </c>
      <c r="H46" s="20" t="n">
        <v>7</v>
      </c>
      <c r="I46" s="20" t="n">
        <v>6</v>
      </c>
      <c r="J46" s="20" t="n">
        <v>6</v>
      </c>
      <c r="K46" s="20" t="n">
        <v>6</v>
      </c>
      <c r="L46" s="20" t="n">
        <v>40</v>
      </c>
      <c r="M46" s="20"/>
      <c r="U46" s="0"/>
      <c r="V46" s="0"/>
    </row>
    <row r="47" customFormat="false" ht="15.75" hidden="false" customHeight="false" outlineLevel="0" collapsed="false">
      <c r="U47" s="0"/>
      <c r="V47" s="0"/>
    </row>
    <row r="48" customFormat="false" ht="15.75" hidden="false" customHeight="false" outlineLevel="0" collapsed="false">
      <c r="A48" s="22" t="s">
        <v>71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U48" s="0"/>
      <c r="V48" s="0"/>
    </row>
    <row r="49" customFormat="false" ht="26.25" hidden="false" customHeight="false" outlineLevel="0" collapsed="false">
      <c r="A49" s="3" t="s">
        <v>1</v>
      </c>
      <c r="B49" s="3"/>
      <c r="C49" s="3"/>
      <c r="D49" s="4"/>
      <c r="E49" s="5" t="s">
        <v>2</v>
      </c>
      <c r="F49" s="6"/>
      <c r="G49" s="6"/>
      <c r="H49" s="6"/>
      <c r="I49" s="6"/>
      <c r="J49" s="6"/>
      <c r="K49" s="6"/>
      <c r="L49" s="7" t="s">
        <v>3</v>
      </c>
      <c r="M49" s="7" t="s">
        <v>4</v>
      </c>
      <c r="U49" s="0"/>
      <c r="V49" s="0"/>
    </row>
    <row r="50" customFormat="false" ht="26.25" hidden="false" customHeight="false" outlineLevel="0" collapsed="false">
      <c r="A50" s="8" t="s">
        <v>6</v>
      </c>
      <c r="B50" s="8" t="s">
        <v>7</v>
      </c>
      <c r="C50" s="8" t="s">
        <v>8</v>
      </c>
      <c r="D50" s="9" t="s">
        <v>9</v>
      </c>
      <c r="E50" s="9" t="s">
        <v>10</v>
      </c>
      <c r="F50" s="10" t="s">
        <v>11</v>
      </c>
      <c r="G50" s="10" t="s">
        <v>12</v>
      </c>
      <c r="H50" s="10" t="s">
        <v>13</v>
      </c>
      <c r="I50" s="10" t="s">
        <v>14</v>
      </c>
      <c r="J50" s="10" t="s">
        <v>15</v>
      </c>
      <c r="K50" s="10" t="s">
        <v>16</v>
      </c>
      <c r="L50" s="11" t="s">
        <v>4</v>
      </c>
      <c r="M50" s="11" t="s">
        <v>19</v>
      </c>
      <c r="U50" s="0"/>
      <c r="V50" s="0"/>
    </row>
    <row r="51" customFormat="false" ht="15" hidden="false" customHeight="false" outlineLevel="0" collapsed="false">
      <c r="A51" s="20" t="s">
        <v>24</v>
      </c>
      <c r="B51" s="20" t="s">
        <v>21</v>
      </c>
      <c r="C51" s="20" t="s">
        <v>67</v>
      </c>
      <c r="D51" s="23" t="s">
        <v>68</v>
      </c>
      <c r="E51" s="24" t="n">
        <v>146</v>
      </c>
      <c r="F51" s="20" t="n">
        <v>8</v>
      </c>
      <c r="G51" s="20" t="n">
        <v>10</v>
      </c>
      <c r="H51" s="20" t="n">
        <v>8</v>
      </c>
      <c r="I51" s="20" t="n">
        <v>8</v>
      </c>
      <c r="J51" s="20" t="n">
        <v>10</v>
      </c>
      <c r="K51" s="20" t="n">
        <v>8</v>
      </c>
      <c r="L51" s="20" t="n">
        <v>52</v>
      </c>
      <c r="M51" s="20" t="s">
        <v>70</v>
      </c>
      <c r="U51" s="0"/>
      <c r="V51" s="0"/>
    </row>
    <row r="52" customFormat="false" ht="15" hidden="false" customHeight="false" outlineLevel="0" collapsed="false">
      <c r="A52" s="20" t="s">
        <v>24</v>
      </c>
      <c r="B52" s="20" t="s">
        <v>21</v>
      </c>
      <c r="C52" s="20" t="s">
        <v>65</v>
      </c>
      <c r="D52" s="23" t="s">
        <v>66</v>
      </c>
      <c r="E52" s="24" t="n">
        <v>140</v>
      </c>
      <c r="F52" s="20" t="n">
        <v>9</v>
      </c>
      <c r="G52" s="20" t="n">
        <v>9</v>
      </c>
      <c r="H52" s="20" t="n">
        <v>8</v>
      </c>
      <c r="I52" s="20" t="n">
        <v>8</v>
      </c>
      <c r="J52" s="20" t="n">
        <v>8</v>
      </c>
      <c r="K52" s="20" t="n">
        <v>9</v>
      </c>
      <c r="L52" s="20" t="n">
        <v>51</v>
      </c>
      <c r="M52" s="20" t="s">
        <v>70</v>
      </c>
      <c r="U52" s="0"/>
      <c r="V52" s="0"/>
    </row>
    <row r="53" customFormat="false" ht="15" hidden="false" customHeight="false" outlineLevel="0" collapsed="false">
      <c r="A53" s="20" t="s">
        <v>41</v>
      </c>
      <c r="B53" s="20" t="s">
        <v>21</v>
      </c>
      <c r="C53" s="20" t="s">
        <v>42</v>
      </c>
      <c r="D53" s="23" t="s">
        <v>43</v>
      </c>
      <c r="E53" s="24" t="n">
        <v>104</v>
      </c>
      <c r="F53" s="20" t="n">
        <v>9</v>
      </c>
      <c r="G53" s="20" t="n">
        <v>9</v>
      </c>
      <c r="H53" s="20" t="n">
        <v>7</v>
      </c>
      <c r="I53" s="20" t="n">
        <v>8</v>
      </c>
      <c r="J53" s="20" t="n">
        <v>9</v>
      </c>
      <c r="K53" s="20" t="n">
        <v>8</v>
      </c>
      <c r="L53" s="20" t="n">
        <v>50</v>
      </c>
      <c r="M53" s="20" t="s">
        <v>70</v>
      </c>
      <c r="U53" s="0"/>
      <c r="V53" s="0"/>
    </row>
    <row r="54" customFormat="false" ht="15" hidden="false" customHeight="false" outlineLevel="0" collapsed="false">
      <c r="A54" s="20" t="s">
        <v>35</v>
      </c>
      <c r="B54" s="20" t="s">
        <v>21</v>
      </c>
      <c r="C54" s="20" t="s">
        <v>36</v>
      </c>
      <c r="D54" s="23" t="s">
        <v>37</v>
      </c>
      <c r="E54" s="24" t="n">
        <v>136</v>
      </c>
      <c r="F54" s="20" t="n">
        <v>8</v>
      </c>
      <c r="G54" s="20" t="n">
        <v>8</v>
      </c>
      <c r="H54" s="20" t="n">
        <v>7</v>
      </c>
      <c r="I54" s="20" t="n">
        <v>8</v>
      </c>
      <c r="J54" s="20" t="n">
        <v>9</v>
      </c>
      <c r="K54" s="20" t="n">
        <v>8</v>
      </c>
      <c r="L54" s="20" t="n">
        <v>48</v>
      </c>
      <c r="M54" s="20" t="s">
        <v>70</v>
      </c>
      <c r="U54" s="0"/>
      <c r="V54" s="0"/>
    </row>
    <row r="55" customFormat="false" ht="15" hidden="false" customHeight="false" outlineLevel="0" collapsed="false">
      <c r="A55" s="20" t="s">
        <v>41</v>
      </c>
      <c r="B55" s="20" t="s">
        <v>21</v>
      </c>
      <c r="C55" s="20" t="s">
        <v>47</v>
      </c>
      <c r="D55" s="23" t="s">
        <v>48</v>
      </c>
      <c r="E55" s="24" t="n">
        <v>105</v>
      </c>
      <c r="F55" s="20" t="n">
        <v>9</v>
      </c>
      <c r="G55" s="20" t="n">
        <v>8</v>
      </c>
      <c r="H55" s="20" t="n">
        <v>7</v>
      </c>
      <c r="I55" s="20" t="n">
        <v>8</v>
      </c>
      <c r="J55" s="20" t="n">
        <v>8</v>
      </c>
      <c r="K55" s="20" t="n">
        <v>8</v>
      </c>
      <c r="L55" s="20" t="n">
        <v>48</v>
      </c>
      <c r="M55" s="20" t="s">
        <v>70</v>
      </c>
      <c r="U55" s="0"/>
      <c r="V55" s="0"/>
    </row>
    <row r="56" customFormat="false" ht="15" hidden="false" customHeight="false" outlineLevel="0" collapsed="false">
      <c r="A56" s="20" t="s">
        <v>20</v>
      </c>
      <c r="B56" s="20" t="s">
        <v>21</v>
      </c>
      <c r="C56" s="20" t="s">
        <v>63</v>
      </c>
      <c r="D56" s="23" t="s">
        <v>64</v>
      </c>
      <c r="E56" s="24" t="n">
        <v>141</v>
      </c>
      <c r="F56" s="20" t="n">
        <v>9</v>
      </c>
      <c r="G56" s="20" t="n">
        <v>8</v>
      </c>
      <c r="H56" s="20" t="n">
        <v>7</v>
      </c>
      <c r="I56" s="20" t="n">
        <v>7</v>
      </c>
      <c r="J56" s="20" t="n">
        <v>9</v>
      </c>
      <c r="K56" s="20" t="n">
        <v>8</v>
      </c>
      <c r="L56" s="20" t="n">
        <v>48</v>
      </c>
      <c r="M56" s="20" t="s">
        <v>70</v>
      </c>
      <c r="U56" s="0"/>
      <c r="V56" s="0"/>
    </row>
    <row r="57" customFormat="false" ht="15" hidden="false" customHeight="false" outlineLevel="0" collapsed="false">
      <c r="A57" s="20" t="s">
        <v>54</v>
      </c>
      <c r="B57" s="20" t="s">
        <v>21</v>
      </c>
      <c r="C57" s="20" t="s">
        <v>55</v>
      </c>
      <c r="D57" s="23" t="s">
        <v>56</v>
      </c>
      <c r="E57" s="24" t="n">
        <v>126</v>
      </c>
      <c r="F57" s="20" t="n">
        <v>8</v>
      </c>
      <c r="G57" s="20" t="n">
        <v>8</v>
      </c>
      <c r="H57" s="20" t="n">
        <v>8</v>
      </c>
      <c r="I57" s="20" t="n">
        <v>8</v>
      </c>
      <c r="J57" s="20" t="n">
        <v>9</v>
      </c>
      <c r="K57" s="20" t="n">
        <v>7</v>
      </c>
      <c r="L57" s="20" t="n">
        <v>48</v>
      </c>
      <c r="M57" s="20" t="s">
        <v>70</v>
      </c>
      <c r="U57" s="0"/>
      <c r="V57" s="0"/>
    </row>
    <row r="58" customFormat="false" ht="13.3" hidden="false" customHeight="false" outlineLevel="0" collapsed="false">
      <c r="A58" s="20" t="s">
        <v>38</v>
      </c>
      <c r="B58" s="20" t="s">
        <v>21</v>
      </c>
      <c r="C58" s="20" t="s">
        <v>39</v>
      </c>
      <c r="D58" s="23" t="s">
        <v>40</v>
      </c>
      <c r="E58" s="24" t="n">
        <v>116</v>
      </c>
      <c r="F58" s="20" t="n">
        <v>9</v>
      </c>
      <c r="G58" s="20" t="n">
        <v>9</v>
      </c>
      <c r="H58" s="20" t="n">
        <v>7</v>
      </c>
      <c r="I58" s="20" t="n">
        <v>8</v>
      </c>
      <c r="J58" s="20" t="n">
        <v>7</v>
      </c>
      <c r="K58" s="20" t="n">
        <v>8</v>
      </c>
      <c r="L58" s="20" t="n">
        <v>48</v>
      </c>
      <c r="M58" s="20" t="s">
        <v>70</v>
      </c>
      <c r="U58" s="0"/>
      <c r="V58" s="0"/>
    </row>
    <row r="59" customFormat="false" ht="15" hidden="false" customHeight="false" outlineLevel="0" collapsed="false">
      <c r="A59" s="20" t="s">
        <v>24</v>
      </c>
      <c r="B59" s="20" t="s">
        <v>21</v>
      </c>
      <c r="C59" s="20" t="s">
        <v>25</v>
      </c>
      <c r="D59" s="23" t="s">
        <v>26</v>
      </c>
      <c r="E59" s="24" t="n">
        <v>145</v>
      </c>
      <c r="F59" s="20" t="n">
        <v>8</v>
      </c>
      <c r="G59" s="20" t="n">
        <v>9</v>
      </c>
      <c r="H59" s="20" t="n">
        <v>8</v>
      </c>
      <c r="I59" s="20" t="n">
        <v>8</v>
      </c>
      <c r="J59" s="20" t="n">
        <v>8</v>
      </c>
      <c r="K59" s="20" t="n">
        <v>7</v>
      </c>
      <c r="L59" s="20" t="n">
        <v>48</v>
      </c>
      <c r="M59" s="20" t="s">
        <v>70</v>
      </c>
      <c r="U59" s="0"/>
      <c r="V59" s="0"/>
    </row>
    <row r="60" customFormat="false" ht="15" hidden="false" customHeight="false" outlineLevel="0" collapsed="false">
      <c r="A60" s="20" t="s">
        <v>20</v>
      </c>
      <c r="B60" s="20" t="s">
        <v>21</v>
      </c>
      <c r="C60" s="20" t="s">
        <v>52</v>
      </c>
      <c r="D60" s="23" t="s">
        <v>53</v>
      </c>
      <c r="E60" s="24" t="n">
        <v>146</v>
      </c>
      <c r="F60" s="20" t="n">
        <v>8</v>
      </c>
      <c r="G60" s="20" t="n">
        <v>7</v>
      </c>
      <c r="H60" s="20" t="n">
        <v>7</v>
      </c>
      <c r="I60" s="20" t="n">
        <v>8</v>
      </c>
      <c r="J60" s="20" t="n">
        <v>9</v>
      </c>
      <c r="K60" s="20" t="n">
        <v>8</v>
      </c>
      <c r="L60" s="20" t="n">
        <v>47</v>
      </c>
      <c r="M60" s="20" t="s">
        <v>70</v>
      </c>
      <c r="U60" s="0"/>
      <c r="V60" s="0"/>
    </row>
    <row r="61" customFormat="false" ht="15" hidden="false" customHeight="false" outlineLevel="0" collapsed="false">
      <c r="A61" s="20" t="s">
        <v>44</v>
      </c>
      <c r="B61" s="20" t="s">
        <v>21</v>
      </c>
      <c r="C61" s="20" t="s">
        <v>45</v>
      </c>
      <c r="D61" s="23" t="s">
        <v>46</v>
      </c>
      <c r="E61" s="24" t="n">
        <v>147</v>
      </c>
      <c r="F61" s="20" t="n">
        <v>8</v>
      </c>
      <c r="G61" s="20" t="n">
        <v>8</v>
      </c>
      <c r="H61" s="20" t="n">
        <v>7</v>
      </c>
      <c r="I61" s="20" t="n">
        <v>7</v>
      </c>
      <c r="J61" s="20" t="n">
        <v>9</v>
      </c>
      <c r="K61" s="20" t="n">
        <v>8</v>
      </c>
      <c r="L61" s="20" t="n">
        <v>47</v>
      </c>
      <c r="M61" s="20" t="s">
        <v>70</v>
      </c>
      <c r="U61" s="0"/>
      <c r="V61" s="0"/>
    </row>
    <row r="62" customFormat="false" ht="15" hidden="false" customHeight="false" outlineLevel="0" collapsed="false">
      <c r="A62" s="20" t="s">
        <v>20</v>
      </c>
      <c r="B62" s="20" t="s">
        <v>21</v>
      </c>
      <c r="C62" s="20" t="s">
        <v>22</v>
      </c>
      <c r="D62" s="23" t="s">
        <v>23</v>
      </c>
      <c r="E62" s="24" t="n">
        <v>145</v>
      </c>
      <c r="F62" s="20" t="n">
        <v>8</v>
      </c>
      <c r="G62" s="20" t="n">
        <v>8</v>
      </c>
      <c r="H62" s="20" t="n">
        <v>8</v>
      </c>
      <c r="I62" s="20" t="n">
        <v>8</v>
      </c>
      <c r="J62" s="20" t="n">
        <v>8</v>
      </c>
      <c r="K62" s="20" t="n">
        <v>7</v>
      </c>
      <c r="L62" s="20" t="n">
        <v>47</v>
      </c>
      <c r="M62" s="20" t="s">
        <v>70</v>
      </c>
      <c r="U62" s="0"/>
      <c r="V62" s="0"/>
    </row>
    <row r="63" customFormat="false" ht="15" hidden="false" customHeight="false" outlineLevel="0" collapsed="false">
      <c r="A63" s="20" t="s">
        <v>54</v>
      </c>
      <c r="B63" s="20" t="s">
        <v>21</v>
      </c>
      <c r="C63" s="20" t="s">
        <v>57</v>
      </c>
      <c r="D63" s="23" t="s">
        <v>58</v>
      </c>
      <c r="E63" s="24" t="n">
        <v>127</v>
      </c>
      <c r="F63" s="20" t="n">
        <v>8</v>
      </c>
      <c r="G63" s="20" t="n">
        <v>8</v>
      </c>
      <c r="H63" s="20" t="n">
        <v>8</v>
      </c>
      <c r="I63" s="20" t="n">
        <v>8</v>
      </c>
      <c r="J63" s="20" t="n">
        <v>8</v>
      </c>
      <c r="K63" s="20" t="n">
        <v>7</v>
      </c>
      <c r="L63" s="20" t="n">
        <v>47</v>
      </c>
      <c r="M63" s="20" t="s">
        <v>70</v>
      </c>
      <c r="U63" s="0"/>
      <c r="V63" s="0"/>
    </row>
    <row r="64" customFormat="false" ht="15" hidden="false" customHeight="false" outlineLevel="0" collapsed="false">
      <c r="A64" s="20" t="s">
        <v>27</v>
      </c>
      <c r="B64" s="20" t="s">
        <v>21</v>
      </c>
      <c r="C64" s="20" t="s">
        <v>28</v>
      </c>
      <c r="D64" s="23" t="s">
        <v>29</v>
      </c>
      <c r="E64" s="24" t="n">
        <v>139</v>
      </c>
      <c r="F64" s="20" t="n">
        <v>8</v>
      </c>
      <c r="G64" s="20" t="n">
        <v>7</v>
      </c>
      <c r="H64" s="20" t="n">
        <v>7</v>
      </c>
      <c r="I64" s="20" t="n">
        <v>8</v>
      </c>
      <c r="J64" s="20" t="n">
        <v>8</v>
      </c>
      <c r="K64" s="20" t="n">
        <v>8</v>
      </c>
      <c r="L64" s="20" t="n">
        <v>46</v>
      </c>
      <c r="M64" s="20"/>
      <c r="U64" s="0"/>
      <c r="V64" s="0"/>
    </row>
    <row r="65" customFormat="false" ht="15" hidden="false" customHeight="false" outlineLevel="0" collapsed="false">
      <c r="A65" s="20" t="s">
        <v>24</v>
      </c>
      <c r="B65" s="20" t="s">
        <v>21</v>
      </c>
      <c r="C65" s="20" t="s">
        <v>33</v>
      </c>
      <c r="D65" s="23" t="s">
        <v>34</v>
      </c>
      <c r="E65" s="24" t="n">
        <v>144</v>
      </c>
      <c r="F65" s="20" t="n">
        <v>8</v>
      </c>
      <c r="G65" s="20" t="n">
        <v>7</v>
      </c>
      <c r="H65" s="20" t="n">
        <v>7</v>
      </c>
      <c r="I65" s="20" t="n">
        <v>8</v>
      </c>
      <c r="J65" s="20" t="n">
        <v>8</v>
      </c>
      <c r="K65" s="20" t="n">
        <v>8</v>
      </c>
      <c r="L65" s="20" t="n">
        <v>46</v>
      </c>
      <c r="M65" s="20"/>
      <c r="U65" s="0"/>
      <c r="V65" s="0"/>
    </row>
    <row r="66" customFormat="false" ht="15" hidden="false" customHeight="false" outlineLevel="0" collapsed="false">
      <c r="A66" s="20" t="s">
        <v>30</v>
      </c>
      <c r="B66" s="20" t="s">
        <v>21</v>
      </c>
      <c r="C66" s="20" t="s">
        <v>31</v>
      </c>
      <c r="D66" s="23" t="s">
        <v>32</v>
      </c>
      <c r="E66" s="24" t="n">
        <v>137</v>
      </c>
      <c r="F66" s="20" t="n">
        <v>8</v>
      </c>
      <c r="G66" s="20" t="n">
        <v>7</v>
      </c>
      <c r="H66" s="20" t="n">
        <v>7</v>
      </c>
      <c r="I66" s="20" t="n">
        <v>8</v>
      </c>
      <c r="J66" s="20" t="n">
        <v>9</v>
      </c>
      <c r="K66" s="20" t="n">
        <v>7</v>
      </c>
      <c r="L66" s="20" t="n">
        <v>46</v>
      </c>
      <c r="M66" s="20"/>
      <c r="U66" s="0"/>
      <c r="V66" s="0"/>
    </row>
    <row r="67" customFormat="false" ht="15" hidden="false" customHeight="false" outlineLevel="0" collapsed="false">
      <c r="A67" s="20" t="s">
        <v>49</v>
      </c>
      <c r="B67" s="20" t="s">
        <v>21</v>
      </c>
      <c r="C67" s="20" t="s">
        <v>50</v>
      </c>
      <c r="D67" s="23" t="s">
        <v>51</v>
      </c>
      <c r="E67" s="24" t="n">
        <v>133</v>
      </c>
      <c r="F67" s="20" t="n">
        <v>8</v>
      </c>
      <c r="G67" s="20" t="n">
        <v>8</v>
      </c>
      <c r="H67" s="20" t="n">
        <v>7</v>
      </c>
      <c r="I67" s="20" t="n">
        <v>8</v>
      </c>
      <c r="J67" s="20" t="n">
        <v>7</v>
      </c>
      <c r="K67" s="20" t="n">
        <v>7</v>
      </c>
      <c r="L67" s="20" t="n">
        <v>45</v>
      </c>
      <c r="M67" s="20"/>
      <c r="U67" s="0"/>
      <c r="V67" s="0"/>
    </row>
    <row r="68" customFormat="false" ht="15" hidden="false" customHeight="false" outlineLevel="0" collapsed="false">
      <c r="A68" s="20" t="s">
        <v>54</v>
      </c>
      <c r="B68" s="20" t="s">
        <v>21</v>
      </c>
      <c r="C68" s="20" t="s">
        <v>59</v>
      </c>
      <c r="D68" s="23" t="s">
        <v>60</v>
      </c>
      <c r="E68" s="24" t="n">
        <v>126</v>
      </c>
      <c r="F68" s="20" t="n">
        <v>8</v>
      </c>
      <c r="G68" s="20" t="n">
        <v>8</v>
      </c>
      <c r="H68" s="20" t="n">
        <v>8</v>
      </c>
      <c r="I68" s="20" t="n">
        <v>8</v>
      </c>
      <c r="J68" s="20" t="n">
        <v>7</v>
      </c>
      <c r="K68" s="20" t="n">
        <v>6</v>
      </c>
      <c r="L68" s="20" t="n">
        <v>45</v>
      </c>
      <c r="M68" s="20"/>
      <c r="U68" s="0"/>
      <c r="V68" s="0"/>
    </row>
    <row r="69" customFormat="false" ht="15" hidden="false" customHeight="false" outlineLevel="0" collapsed="false">
      <c r="A69" s="20" t="s">
        <v>44</v>
      </c>
      <c r="B69" s="20" t="s">
        <v>21</v>
      </c>
      <c r="C69" s="20" t="s">
        <v>61</v>
      </c>
      <c r="D69" s="23" t="s">
        <v>62</v>
      </c>
      <c r="E69" s="24" t="n">
        <v>135</v>
      </c>
      <c r="F69" s="20" t="n">
        <v>8</v>
      </c>
      <c r="G69" s="20" t="n">
        <v>7</v>
      </c>
      <c r="H69" s="20" t="n">
        <v>7</v>
      </c>
      <c r="I69" s="20" t="n">
        <v>8</v>
      </c>
      <c r="J69" s="20" t="n">
        <v>8</v>
      </c>
      <c r="K69" s="20" t="n">
        <v>6</v>
      </c>
      <c r="L69" s="20" t="n">
        <v>44</v>
      </c>
      <c r="M69" s="20"/>
      <c r="U69" s="0"/>
      <c r="V69" s="0"/>
    </row>
    <row r="70" customFormat="false" ht="15.75" hidden="false" customHeight="false" outlineLevel="0" collapsed="false">
      <c r="U70" s="0"/>
      <c r="V70" s="0"/>
    </row>
    <row r="71" customFormat="false" ht="19.5" hidden="false" customHeight="false" outlineLevel="0" collapsed="false">
      <c r="A71" s="2" t="s">
        <v>72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U71" s="0"/>
      <c r="V71" s="0"/>
    </row>
    <row r="72" customFormat="false" ht="15" hidden="false" customHeight="false" outlineLevel="0" collapsed="false">
      <c r="A72" s="3" t="s">
        <v>1</v>
      </c>
      <c r="B72" s="3"/>
      <c r="C72" s="3"/>
      <c r="D72" s="5"/>
      <c r="E72" s="5" t="s">
        <v>2</v>
      </c>
      <c r="F72" s="25"/>
      <c r="G72" s="25"/>
      <c r="H72" s="25"/>
      <c r="I72" s="25"/>
      <c r="J72" s="25"/>
      <c r="K72" s="25"/>
      <c r="L72" s="25"/>
      <c r="M72" s="25"/>
      <c r="N72" s="10"/>
      <c r="O72" s="10"/>
      <c r="P72" s="10"/>
      <c r="Q72" s="26"/>
      <c r="R72" s="26"/>
      <c r="S72" s="26" t="s">
        <v>73</v>
      </c>
      <c r="T72" s="26" t="s">
        <v>73</v>
      </c>
      <c r="U72" s="11" t="s">
        <v>5</v>
      </c>
      <c r="V72" s="11" t="s">
        <v>4</v>
      </c>
    </row>
    <row r="73" customFormat="false" ht="26.25" hidden="false" customHeight="false" outlineLevel="0" collapsed="false">
      <c r="A73" s="27" t="s">
        <v>6</v>
      </c>
      <c r="B73" s="8" t="s">
        <v>7</v>
      </c>
      <c r="C73" s="8" t="s">
        <v>8</v>
      </c>
      <c r="D73" s="9" t="s">
        <v>9</v>
      </c>
      <c r="E73" s="9" t="s">
        <v>10</v>
      </c>
      <c r="F73" s="10" t="s">
        <v>11</v>
      </c>
      <c r="G73" s="10" t="s">
        <v>12</v>
      </c>
      <c r="H73" s="10" t="s">
        <v>13</v>
      </c>
      <c r="I73" s="10" t="s">
        <v>14</v>
      </c>
      <c r="J73" s="10" t="s">
        <v>74</v>
      </c>
      <c r="K73" s="10" t="s">
        <v>75</v>
      </c>
      <c r="L73" s="10" t="s">
        <v>76</v>
      </c>
      <c r="M73" s="10" t="s">
        <v>77</v>
      </c>
      <c r="N73" s="10" t="s">
        <v>78</v>
      </c>
      <c r="O73" s="10" t="s">
        <v>79</v>
      </c>
      <c r="P73" s="10" t="s">
        <v>80</v>
      </c>
      <c r="Q73" s="26" t="s">
        <v>81</v>
      </c>
      <c r="R73" s="26" t="s">
        <v>82</v>
      </c>
      <c r="S73" s="26" t="s">
        <v>83</v>
      </c>
      <c r="T73" s="26" t="s">
        <v>84</v>
      </c>
      <c r="U73" s="11" t="s">
        <v>19</v>
      </c>
      <c r="V73" s="11" t="s">
        <v>19</v>
      </c>
    </row>
    <row r="74" customFormat="false" ht="15" hidden="false" customHeight="false" outlineLevel="0" collapsed="false">
      <c r="A74" s="12" t="s">
        <v>85</v>
      </c>
      <c r="B74" s="12" t="s">
        <v>86</v>
      </c>
      <c r="C74" s="12" t="s">
        <v>87</v>
      </c>
      <c r="D74" s="13" t="s">
        <v>88</v>
      </c>
      <c r="E74" s="14" t="n">
        <v>145</v>
      </c>
      <c r="F74" s="15" t="n">
        <v>8</v>
      </c>
      <c r="G74" s="15" t="n">
        <v>8</v>
      </c>
      <c r="H74" s="15" t="n">
        <v>8</v>
      </c>
      <c r="I74" s="15" t="n">
        <v>8</v>
      </c>
      <c r="J74" s="15" t="n">
        <v>8</v>
      </c>
      <c r="K74" s="15" t="n">
        <v>6</v>
      </c>
      <c r="L74" s="15" t="n">
        <v>5</v>
      </c>
      <c r="M74" s="15" t="n">
        <v>7</v>
      </c>
      <c r="N74" s="15" t="n">
        <v>7</v>
      </c>
      <c r="O74" s="15" t="n">
        <v>7</v>
      </c>
      <c r="P74" s="15" t="n">
        <v>7</v>
      </c>
      <c r="Q74" s="28" t="n">
        <f aca="false">IF(AND(E74=0,SUM(F74:P74)&gt;0),"",(F74+G74+H74+I74+J74)/5)</f>
        <v>8</v>
      </c>
      <c r="R74" s="28" t="n">
        <f aca="false">IF(AND(E74=0,SUM(F74:P74)&gt;0),"",(M74+N74+O74)/3)</f>
        <v>7</v>
      </c>
      <c r="S74" s="28" t="n">
        <f aca="false">IF(AND(E74=0,SUM(F74:P74)&gt;0),"Mankhöjd",(Q74+2*K74+L74)/4)</f>
        <v>6.25</v>
      </c>
      <c r="T74" s="28" t="n">
        <f aca="false">IF(AND(E74=0,SUM(F74:P74)&gt;0),"saknas",(Q74+2*R74+2*P74)/5)</f>
        <v>7.2</v>
      </c>
      <c r="U74" s="17" t="n">
        <f aca="false">IF(AND(ISNUMBER(S74),S74&gt;=7.5,MIN(F74:J74)&gt;=7,MIN(K74,L74)&gt;=8)=1,"X","")</f>
        <v>0</v>
      </c>
      <c r="V74" s="17" t="n">
        <f aca="false">IF(AND(ISNUMBER(S74),MIN(F74:J74,P74)&gt;=7,T74&gt;=7.5,(OR((AND(M74&gt;=7,N74&gt;=7,O74&gt;=8)),(AND(M74&gt;=8,N74&gt;=7,O74&gt;=7)),(AND(M74&gt;=7,N74&gt;=8,O74&gt;=7)))))=1,"X","")</f>
        <v>0</v>
      </c>
    </row>
    <row r="75" customFormat="false" ht="15" hidden="false" customHeight="false" outlineLevel="0" collapsed="false">
      <c r="A75" s="12" t="s">
        <v>49</v>
      </c>
      <c r="B75" s="12" t="s">
        <v>86</v>
      </c>
      <c r="C75" s="12" t="s">
        <v>89</v>
      </c>
      <c r="D75" s="13" t="s">
        <v>90</v>
      </c>
      <c r="E75" s="14" t="n">
        <v>129</v>
      </c>
      <c r="F75" s="15" t="n">
        <v>8</v>
      </c>
      <c r="G75" s="15" t="n">
        <v>8</v>
      </c>
      <c r="H75" s="15" t="n">
        <v>8</v>
      </c>
      <c r="I75" s="15" t="n">
        <v>8</v>
      </c>
      <c r="J75" s="15" t="n">
        <v>8</v>
      </c>
      <c r="K75" s="15" t="n">
        <v>8</v>
      </c>
      <c r="L75" s="15" t="n">
        <v>9</v>
      </c>
      <c r="M75" s="15" t="n">
        <v>7</v>
      </c>
      <c r="N75" s="15" t="n">
        <v>7</v>
      </c>
      <c r="O75" s="15" t="n">
        <v>7</v>
      </c>
      <c r="P75" s="15" t="n">
        <v>7</v>
      </c>
      <c r="Q75" s="28" t="n">
        <f aca="false">IF(AND(E75=0,SUM(F75:P75)&gt;0),"",(F75+G75+H75+I75+J75)/5)</f>
        <v>8</v>
      </c>
      <c r="R75" s="28" t="n">
        <f aca="false">IF(AND(E75=0,SUM(F75:P75)&gt;0),"",(M75+N75+O75)/3)</f>
        <v>7</v>
      </c>
      <c r="S75" s="28" t="n">
        <f aca="false">IF(AND(E75=0,SUM(F75:P75)&gt;0),"Mankhöjd",(Q75+2*K75+L75)/4)</f>
        <v>8.25</v>
      </c>
      <c r="T75" s="28" t="n">
        <f aca="false">IF(AND(E75=0,SUM(F75:P75)&gt;0),"saknas",(Q75+2*R75+2*P75)/5)</f>
        <v>7.2</v>
      </c>
      <c r="U75" s="17" t="n">
        <f aca="false">IF(AND(ISNUMBER(S75),S75&gt;=7.5,MIN(F75:J75)&gt;=7,MIN(K75,L75)&gt;=8)=1,"X","")</f>
        <v>0</v>
      </c>
      <c r="V75" s="17" t="n">
        <f aca="false">IF(AND(ISNUMBER(S75),MIN(F75:J75,P75)&gt;=7,T75&gt;=7.5,(OR((AND(M75&gt;=7,N75&gt;=7,O75&gt;=8)),(AND(M75&gt;=8,N75&gt;=7,O75&gt;=7)),(AND(M75&gt;=7,N75&gt;=8,O75&gt;=7)))))=1,"X","")</f>
        <v>0</v>
      </c>
    </row>
    <row r="76" customFormat="false" ht="15" hidden="false" customHeight="false" outlineLevel="0" collapsed="false">
      <c r="A76" s="12" t="s">
        <v>20</v>
      </c>
      <c r="B76" s="12" t="s">
        <v>91</v>
      </c>
      <c r="C76" s="12" t="s">
        <v>92</v>
      </c>
      <c r="D76" s="29" t="s">
        <v>93</v>
      </c>
      <c r="E76" s="14" t="n">
        <v>141</v>
      </c>
      <c r="F76" s="15" t="n">
        <v>8</v>
      </c>
      <c r="G76" s="15" t="n">
        <v>7</v>
      </c>
      <c r="H76" s="15" t="n">
        <v>7</v>
      </c>
      <c r="I76" s="15" t="n">
        <v>8</v>
      </c>
      <c r="J76" s="15" t="n">
        <v>7</v>
      </c>
      <c r="K76" s="15" t="n">
        <v>7</v>
      </c>
      <c r="L76" s="15" t="n">
        <v>7</v>
      </c>
      <c r="M76" s="15" t="n">
        <v>6</v>
      </c>
      <c r="N76" s="15" t="n">
        <v>7</v>
      </c>
      <c r="O76" s="15" t="n">
        <v>8</v>
      </c>
      <c r="P76" s="15" t="n">
        <v>7</v>
      </c>
      <c r="Q76" s="28" t="n">
        <f aca="false">IF(AND(E76=0,SUM(F76:P76)&gt;0),"",(F76+G76+H76+I76+J76)/5)</f>
        <v>7.4</v>
      </c>
      <c r="R76" s="28" t="n">
        <f aca="false">IF(AND(E76=0,SUM(F76:P76)&gt;0),"",(M76+N76+O76)/3)</f>
        <v>7</v>
      </c>
      <c r="S76" s="28" t="n">
        <f aca="false">IF(AND(E76=0,SUM(F76:P76)&gt;0),"Mankhöjd",(Q76+2*K76+L76)/4)</f>
        <v>7.1</v>
      </c>
      <c r="T76" s="28" t="n">
        <f aca="false">IF(AND(E76=0,SUM(F76:P76)&gt;0),"saknas",(Q76+2*R76+2*P76)/5)</f>
        <v>7.08</v>
      </c>
      <c r="U76" s="17" t="n">
        <f aca="false">IF(AND(ISNUMBER(S76),S76&gt;=7.5,MIN(F76:J76)&gt;=7,MIN(K76,L76)&gt;=8)=1,"X","")</f>
        <v>0</v>
      </c>
      <c r="V76" s="17" t="n">
        <f aca="false">IF(AND(ISNUMBER(S76),MIN(F76:J76,P76)&gt;=7,T76&gt;=7.5,(OR((AND(M76&gt;=7,N76&gt;=7,O76&gt;=8)),(AND(M76&gt;=8,N76&gt;=7,O76&gt;=7)),(AND(M76&gt;=7,N76&gt;=8,O76&gt;=7)))))=1,"X","")</f>
        <v>0</v>
      </c>
    </row>
    <row r="77" customFormat="false" ht="15" hidden="false" customHeight="false" outlineLevel="0" collapsed="false">
      <c r="A77" s="12" t="s">
        <v>44</v>
      </c>
      <c r="B77" s="12" t="s">
        <v>86</v>
      </c>
      <c r="C77" s="12" t="s">
        <v>94</v>
      </c>
      <c r="D77" s="13" t="s">
        <v>95</v>
      </c>
      <c r="E77" s="14" t="n">
        <v>138</v>
      </c>
      <c r="F77" s="15" t="n">
        <v>8</v>
      </c>
      <c r="G77" s="15" t="n">
        <v>8</v>
      </c>
      <c r="H77" s="15" t="n">
        <v>7</v>
      </c>
      <c r="I77" s="15" t="n">
        <v>8</v>
      </c>
      <c r="J77" s="15" t="n">
        <v>8</v>
      </c>
      <c r="K77" s="15" t="n">
        <v>7</v>
      </c>
      <c r="L77" s="15" t="n">
        <v>8</v>
      </c>
      <c r="M77" s="15" t="n">
        <v>7</v>
      </c>
      <c r="N77" s="15" t="n">
        <v>7</v>
      </c>
      <c r="O77" s="15" t="n">
        <v>8</v>
      </c>
      <c r="P77" s="15" t="n">
        <v>7</v>
      </c>
      <c r="Q77" s="28" t="n">
        <f aca="false">IF(AND(E77=0,SUM(F77:P77)&gt;0),"",(F77+G77+H77+I77+J77)/5)</f>
        <v>7.8</v>
      </c>
      <c r="R77" s="28" t="n">
        <f aca="false">IF(AND(E77=0,SUM(F77:P77)&gt;0),"",(M77+N77+O77)/3)</f>
        <v>7.33333333333333</v>
      </c>
      <c r="S77" s="28" t="n">
        <f aca="false">IF(AND(E77=0,SUM(F77:P77)&gt;0),"Mankhöjd",(Q77+2*K77+L77)/4)</f>
        <v>7.45</v>
      </c>
      <c r="T77" s="28" t="n">
        <f aca="false">IF(AND(E77=0,SUM(F77:P77)&gt;0),"saknas",(Q77+2*R77+2*P77)/5)</f>
        <v>7.29333333333333</v>
      </c>
      <c r="U77" s="17" t="n">
        <f aca="false">IF(AND(ISNUMBER(S77),S77&gt;=7.5,MIN(F77:J77)&gt;=7,MIN(K77,L77)&gt;=8)=1,"X","")</f>
        <v>0</v>
      </c>
      <c r="V77" s="17" t="n">
        <f aca="false">IF(AND(ISNUMBER(S77),MIN(F77:J77,P77)&gt;=7,T77&gt;=7.5,(OR((AND(M77&gt;=7,N77&gt;=7,O77&gt;=8)),(AND(M77&gt;=8,N77&gt;=7,O77&gt;=7)),(AND(M77&gt;=7,N77&gt;=8,O77&gt;=7)))))=1,"X","")</f>
        <v>0</v>
      </c>
    </row>
    <row r="78" customFormat="false" ht="15" hidden="false" customHeight="false" outlineLevel="0" collapsed="false">
      <c r="A78" s="30" t="s">
        <v>44</v>
      </c>
      <c r="B78" s="30" t="s">
        <v>86</v>
      </c>
      <c r="C78" s="30" t="s">
        <v>96</v>
      </c>
      <c r="D78" s="13" t="s">
        <v>97</v>
      </c>
      <c r="E78" s="14" t="n">
        <v>155</v>
      </c>
      <c r="F78" s="15" t="n">
        <v>7</v>
      </c>
      <c r="G78" s="15" t="n">
        <v>8</v>
      </c>
      <c r="H78" s="15" t="n">
        <v>8</v>
      </c>
      <c r="I78" s="15" t="n">
        <v>8</v>
      </c>
      <c r="J78" s="15" t="n">
        <v>7</v>
      </c>
      <c r="K78" s="15" t="n">
        <v>7</v>
      </c>
      <c r="L78" s="15" t="n">
        <v>8</v>
      </c>
      <c r="M78" s="15" t="n">
        <v>8</v>
      </c>
      <c r="N78" s="15" t="n">
        <v>6</v>
      </c>
      <c r="O78" s="15" t="n">
        <v>8</v>
      </c>
      <c r="P78" s="15" t="n">
        <v>7</v>
      </c>
      <c r="Q78" s="28" t="n">
        <f aca="false">IF(AND(E78=0,SUM(F78:P78)&gt;0),"",(F78+G78+H78+I78+J78)/5)</f>
        <v>7.6</v>
      </c>
      <c r="R78" s="28" t="n">
        <f aca="false">IF(AND(E78=0,SUM(F78:P78)&gt;0),"",(M78+N78+O78)/3)</f>
        <v>7.33333333333333</v>
      </c>
      <c r="S78" s="28" t="n">
        <f aca="false">IF(AND(E78=0,SUM(F78:P78)&gt;0),"Mankhöjd",(Q78+2*K78+L78)/4)</f>
        <v>7.4</v>
      </c>
      <c r="T78" s="28" t="n">
        <f aca="false">IF(AND(E78=0,SUM(F78:P78)&gt;0),"saknas",(Q78+2*R78+2*P78)/5)</f>
        <v>7.25333333333333</v>
      </c>
      <c r="U78" s="17" t="n">
        <f aca="false">IF(AND(ISNUMBER(S78),S78&gt;=7.5,MIN(F78:J78)&gt;=7,MIN(K78,L78)&gt;=8)=1,"X","")</f>
        <v>0</v>
      </c>
      <c r="V78" s="17" t="n">
        <f aca="false">IF(AND(ISNUMBER(S78),MIN(F78:J78,P78)&gt;=7,T78&gt;=7.5,(OR((AND(M78&gt;=7,N78&gt;=7,O78&gt;=8)),(AND(M78&gt;=8,N78&gt;=7,O78&gt;=7)),(AND(M78&gt;=7,N78&gt;=8,O78&gt;=7)))))=1,"X","")</f>
        <v>0</v>
      </c>
    </row>
    <row r="79" customFormat="false" ht="15" hidden="false" customHeight="false" outlineLevel="0" collapsed="false">
      <c r="A79" s="30" t="s">
        <v>44</v>
      </c>
      <c r="B79" s="30" t="s">
        <v>86</v>
      </c>
      <c r="C79" s="30" t="s">
        <v>98</v>
      </c>
      <c r="D79" s="13" t="s">
        <v>99</v>
      </c>
      <c r="E79" s="14" t="n">
        <v>148</v>
      </c>
      <c r="F79" s="15" t="n">
        <v>8</v>
      </c>
      <c r="G79" s="15" t="n">
        <v>9</v>
      </c>
      <c r="H79" s="15" t="n">
        <v>7</v>
      </c>
      <c r="I79" s="15" t="n">
        <v>8</v>
      </c>
      <c r="J79" s="15" t="n">
        <v>7</v>
      </c>
      <c r="K79" s="15" t="n">
        <v>6</v>
      </c>
      <c r="L79" s="15" t="n">
        <v>6</v>
      </c>
      <c r="M79" s="15" t="n">
        <v>8</v>
      </c>
      <c r="N79" s="15" t="n">
        <v>8</v>
      </c>
      <c r="O79" s="15" t="n">
        <v>7</v>
      </c>
      <c r="P79" s="15" t="n">
        <v>8</v>
      </c>
      <c r="Q79" s="28" t="n">
        <f aca="false">IF(AND(E79=0,SUM(F79:P79)&gt;0),"",(F79+G79+H79+I79+J79)/5)</f>
        <v>7.8</v>
      </c>
      <c r="R79" s="28" t="n">
        <f aca="false">IF(AND(E79=0,SUM(F79:P79)&gt;0),"",(M79+N79+O79)/3)</f>
        <v>7.66666666666667</v>
      </c>
      <c r="S79" s="28" t="n">
        <f aca="false">IF(AND(E79=0,SUM(F79:P79)&gt;0),"Mankhöjd",(Q79+2*K79+L79)/4)</f>
        <v>6.45</v>
      </c>
      <c r="T79" s="28" t="n">
        <f aca="false">IF(AND(E79=0,SUM(F79:P79)&gt;0),"saknas",(Q79+2*R79+2*P79)/5)</f>
        <v>7.82666666666667</v>
      </c>
      <c r="U79" s="17" t="n">
        <f aca="false">IF(AND(ISNUMBER(S79),S79&gt;=7.5,MIN(F79:J79)&gt;=7,MIN(K79,L79)&gt;=8)=1,"X","")</f>
        <v>0</v>
      </c>
      <c r="V79" s="17" t="n">
        <f aca="false">IF(AND(ISNUMBER(S79),MIN(F79:J79,P79)&gt;=7,T79&gt;=7.5,(OR((AND(M79&gt;=7,N79&gt;=7,O79&gt;=8)),(AND(M79&gt;=8,N79&gt;=7,O79&gt;=7)),(AND(M79&gt;=7,N79&gt;=8,O79&gt;=7)))))=1,"X","")</f>
        <v>0</v>
      </c>
    </row>
    <row r="80" customFormat="false" ht="15" hidden="false" customHeight="false" outlineLevel="0" collapsed="false">
      <c r="A80" s="12" t="s">
        <v>24</v>
      </c>
      <c r="B80" s="12" t="s">
        <v>86</v>
      </c>
      <c r="C80" s="12" t="s">
        <v>100</v>
      </c>
      <c r="D80" s="13" t="s">
        <v>101</v>
      </c>
      <c r="E80" s="14" t="n">
        <v>142</v>
      </c>
      <c r="F80" s="31" t="n">
        <v>9</v>
      </c>
      <c r="G80" s="31" t="n">
        <v>8</v>
      </c>
      <c r="H80" s="31" t="n">
        <v>7</v>
      </c>
      <c r="I80" s="31" t="n">
        <v>8</v>
      </c>
      <c r="J80" s="31" t="n">
        <v>8</v>
      </c>
      <c r="K80" s="31" t="n">
        <v>7</v>
      </c>
      <c r="L80" s="31" t="n">
        <v>7</v>
      </c>
      <c r="M80" s="31" t="n">
        <v>7</v>
      </c>
      <c r="N80" s="31" t="n">
        <v>7</v>
      </c>
      <c r="O80" s="31" t="n">
        <v>8</v>
      </c>
      <c r="P80" s="31" t="n">
        <v>8</v>
      </c>
      <c r="Q80" s="28" t="n">
        <f aca="false">IF(AND(E80=0,SUM(F80:P80)&gt;0),"",(F80+G80+H80+I80+J80)/5)</f>
        <v>8</v>
      </c>
      <c r="R80" s="28" t="n">
        <f aca="false">IF(AND(E80=0,SUM(F80:P80)&gt;0),"",(M80+N80+O80)/3)</f>
        <v>7.33333333333333</v>
      </c>
      <c r="S80" s="28" t="n">
        <f aca="false">IF(AND(E80=0,SUM(F80:P80)&gt;0),"Mankhöjd",(Q80+2*K80+L80)/4)</f>
        <v>7.25</v>
      </c>
      <c r="T80" s="28" t="n">
        <f aca="false">IF(AND(E80=0,SUM(F80:P80)&gt;0),"saknas",(Q80+2*R80+2*P80)/5)</f>
        <v>7.73333333333333</v>
      </c>
      <c r="U80" s="17" t="n">
        <f aca="false">IF(AND(ISNUMBER(S80),S80&gt;=7.5,MIN(F80:J80)&gt;=7,MIN(K80,L80)&gt;=8)=1,"X","")</f>
        <v>0</v>
      </c>
      <c r="V80" s="17" t="n">
        <f aca="false">IF(AND(ISNUMBER(S80),MIN(F80:J80,P80)&gt;=7,T80&gt;=7.5,(OR((AND(M80&gt;=7,N80&gt;=7,O80&gt;=8)),(AND(M80&gt;=8,N80&gt;=7,O80&gt;=7)),(AND(M80&gt;=7,N80&gt;=8,O80&gt;=7)))))=1,"X","")</f>
        <v>0</v>
      </c>
    </row>
    <row r="81" customFormat="false" ht="15.75" hidden="false" customHeight="false" outlineLevel="0" collapsed="false">
      <c r="U81" s="0"/>
    </row>
    <row r="82" customFormat="false" ht="15.75" hidden="false" customHeight="false" outlineLevel="0" collapsed="false">
      <c r="A82" s="22" t="s">
        <v>102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U82" s="0"/>
    </row>
    <row r="83" customFormat="false" ht="15" hidden="false" customHeight="false" outlineLevel="0" collapsed="false">
      <c r="A83" s="3" t="s">
        <v>1</v>
      </c>
      <c r="B83" s="3"/>
      <c r="C83" s="3"/>
      <c r="D83" s="5"/>
      <c r="E83" s="5" t="s">
        <v>2</v>
      </c>
      <c r="F83" s="25"/>
      <c r="G83" s="25"/>
      <c r="H83" s="25"/>
      <c r="I83" s="25"/>
      <c r="J83" s="25"/>
      <c r="K83" s="25"/>
      <c r="L83" s="25"/>
      <c r="M83" s="25"/>
      <c r="N83" s="10"/>
      <c r="O83" s="10"/>
      <c r="P83" s="10"/>
      <c r="Q83" s="26"/>
      <c r="R83" s="26"/>
      <c r="S83" s="26" t="s">
        <v>73</v>
      </c>
      <c r="T83" s="26" t="s">
        <v>73</v>
      </c>
      <c r="U83" s="11" t="s">
        <v>5</v>
      </c>
    </row>
    <row r="84" customFormat="false" ht="26.25" hidden="false" customHeight="false" outlineLevel="0" collapsed="false">
      <c r="A84" s="27" t="s">
        <v>6</v>
      </c>
      <c r="B84" s="8" t="s">
        <v>7</v>
      </c>
      <c r="C84" s="8" t="s">
        <v>8</v>
      </c>
      <c r="D84" s="9" t="s">
        <v>9</v>
      </c>
      <c r="E84" s="9" t="s">
        <v>10</v>
      </c>
      <c r="F84" s="10" t="s">
        <v>11</v>
      </c>
      <c r="G84" s="10" t="s">
        <v>12</v>
      </c>
      <c r="H84" s="10" t="s">
        <v>13</v>
      </c>
      <c r="I84" s="10" t="s">
        <v>14</v>
      </c>
      <c r="J84" s="10" t="s">
        <v>74</v>
      </c>
      <c r="K84" s="10" t="s">
        <v>75</v>
      </c>
      <c r="L84" s="10" t="s">
        <v>76</v>
      </c>
      <c r="M84" s="10" t="s">
        <v>77</v>
      </c>
      <c r="N84" s="10" t="s">
        <v>78</v>
      </c>
      <c r="O84" s="10" t="s">
        <v>79</v>
      </c>
      <c r="P84" s="10" t="s">
        <v>80</v>
      </c>
      <c r="Q84" s="26" t="s">
        <v>81</v>
      </c>
      <c r="R84" s="26" t="s">
        <v>82</v>
      </c>
      <c r="S84" s="26" t="s">
        <v>83</v>
      </c>
      <c r="T84" s="26" t="s">
        <v>84</v>
      </c>
      <c r="U84" s="11" t="s">
        <v>19</v>
      </c>
    </row>
    <row r="85" customFormat="false" ht="15" hidden="false" customHeight="false" outlineLevel="0" collapsed="false">
      <c r="A85" s="20" t="s">
        <v>49</v>
      </c>
      <c r="B85" s="20" t="s">
        <v>86</v>
      </c>
      <c r="C85" s="20" t="s">
        <v>89</v>
      </c>
      <c r="D85" s="23" t="s">
        <v>90</v>
      </c>
      <c r="E85" s="23" t="n">
        <v>129</v>
      </c>
      <c r="F85" s="20" t="n">
        <v>8</v>
      </c>
      <c r="G85" s="20" t="n">
        <v>8</v>
      </c>
      <c r="H85" s="20" t="n">
        <v>8</v>
      </c>
      <c r="I85" s="20" t="n">
        <v>8</v>
      </c>
      <c r="J85" s="20" t="n">
        <v>8</v>
      </c>
      <c r="K85" s="20" t="n">
        <v>8</v>
      </c>
      <c r="L85" s="20" t="n">
        <v>9</v>
      </c>
      <c r="M85" s="20" t="n">
        <v>7</v>
      </c>
      <c r="N85" s="20" t="n">
        <v>7</v>
      </c>
      <c r="O85" s="20" t="n">
        <v>7</v>
      </c>
      <c r="P85" s="20" t="n">
        <v>7</v>
      </c>
      <c r="Q85" s="32" t="n">
        <v>8</v>
      </c>
      <c r="R85" s="32" t="n">
        <v>7</v>
      </c>
      <c r="S85" s="32" t="n">
        <v>8.25</v>
      </c>
      <c r="T85" s="32" t="n">
        <v>7.2</v>
      </c>
      <c r="U85" s="32" t="s">
        <v>70</v>
      </c>
    </row>
    <row r="86" customFormat="false" ht="15" hidden="false" customHeight="false" outlineLevel="0" collapsed="false">
      <c r="A86" s="20" t="s">
        <v>44</v>
      </c>
      <c r="B86" s="20" t="s">
        <v>86</v>
      </c>
      <c r="C86" s="20" t="s">
        <v>94</v>
      </c>
      <c r="D86" s="23" t="s">
        <v>95</v>
      </c>
      <c r="E86" s="23" t="n">
        <v>138</v>
      </c>
      <c r="F86" s="20" t="n">
        <v>8</v>
      </c>
      <c r="G86" s="20" t="n">
        <v>8</v>
      </c>
      <c r="H86" s="20" t="n">
        <v>7</v>
      </c>
      <c r="I86" s="20" t="n">
        <v>8</v>
      </c>
      <c r="J86" s="20" t="n">
        <v>8</v>
      </c>
      <c r="K86" s="20" t="n">
        <v>7</v>
      </c>
      <c r="L86" s="20" t="n">
        <v>8</v>
      </c>
      <c r="M86" s="20" t="n">
        <v>7</v>
      </c>
      <c r="N86" s="20" t="n">
        <v>7</v>
      </c>
      <c r="O86" s="20" t="n">
        <v>8</v>
      </c>
      <c r="P86" s="20" t="n">
        <v>7</v>
      </c>
      <c r="Q86" s="32" t="n">
        <v>7.8</v>
      </c>
      <c r="R86" s="32" t="n">
        <v>7.33333333333333</v>
      </c>
      <c r="S86" s="32" t="n">
        <v>7.45</v>
      </c>
      <c r="T86" s="32" t="n">
        <v>7.29333333333333</v>
      </c>
      <c r="U86" s="32"/>
    </row>
    <row r="87" customFormat="false" ht="15" hidden="false" customHeight="false" outlineLevel="0" collapsed="false">
      <c r="A87" s="20" t="s">
        <v>44</v>
      </c>
      <c r="B87" s="20" t="s">
        <v>86</v>
      </c>
      <c r="C87" s="20" t="s">
        <v>96</v>
      </c>
      <c r="D87" s="23" t="s">
        <v>97</v>
      </c>
      <c r="E87" s="23" t="n">
        <v>155</v>
      </c>
      <c r="F87" s="20" t="n">
        <v>7</v>
      </c>
      <c r="G87" s="20" t="n">
        <v>8</v>
      </c>
      <c r="H87" s="20" t="n">
        <v>8</v>
      </c>
      <c r="I87" s="20" t="n">
        <v>8</v>
      </c>
      <c r="J87" s="20" t="n">
        <v>7</v>
      </c>
      <c r="K87" s="20" t="n">
        <v>7</v>
      </c>
      <c r="L87" s="20" t="n">
        <v>8</v>
      </c>
      <c r="M87" s="20" t="n">
        <v>8</v>
      </c>
      <c r="N87" s="20" t="n">
        <v>6</v>
      </c>
      <c r="O87" s="20" t="n">
        <v>8</v>
      </c>
      <c r="P87" s="20" t="n">
        <v>7</v>
      </c>
      <c r="Q87" s="32" t="n">
        <v>7.6</v>
      </c>
      <c r="R87" s="32" t="n">
        <v>7.33333333333333</v>
      </c>
      <c r="S87" s="32" t="n">
        <v>7.4</v>
      </c>
      <c r="T87" s="32" t="n">
        <v>7.25333333333333</v>
      </c>
      <c r="U87" s="32"/>
    </row>
    <row r="88" customFormat="false" ht="15" hidden="false" customHeight="false" outlineLevel="0" collapsed="false">
      <c r="A88" s="20" t="s">
        <v>24</v>
      </c>
      <c r="B88" s="20" t="s">
        <v>86</v>
      </c>
      <c r="C88" s="20" t="s">
        <v>100</v>
      </c>
      <c r="D88" s="23" t="s">
        <v>101</v>
      </c>
      <c r="E88" s="23" t="n">
        <v>142</v>
      </c>
      <c r="F88" s="20" t="n">
        <v>9</v>
      </c>
      <c r="G88" s="20" t="n">
        <v>8</v>
      </c>
      <c r="H88" s="20" t="n">
        <v>7</v>
      </c>
      <c r="I88" s="20" t="n">
        <v>8</v>
      </c>
      <c r="J88" s="20" t="n">
        <v>8</v>
      </c>
      <c r="K88" s="20" t="n">
        <v>7</v>
      </c>
      <c r="L88" s="20" t="n">
        <v>7</v>
      </c>
      <c r="M88" s="20" t="n">
        <v>7</v>
      </c>
      <c r="N88" s="20" t="n">
        <v>7</v>
      </c>
      <c r="O88" s="20" t="n">
        <v>8</v>
      </c>
      <c r="P88" s="20" t="n">
        <v>8</v>
      </c>
      <c r="Q88" s="32" t="n">
        <v>8</v>
      </c>
      <c r="R88" s="32" t="n">
        <v>7.33333333333333</v>
      </c>
      <c r="S88" s="32" t="n">
        <v>7.25</v>
      </c>
      <c r="T88" s="32" t="n">
        <v>7.73333333333333</v>
      </c>
      <c r="U88" s="32"/>
    </row>
    <row r="89" customFormat="false" ht="15" hidden="false" customHeight="false" outlineLevel="0" collapsed="false">
      <c r="A89" s="20" t="s">
        <v>20</v>
      </c>
      <c r="B89" s="20" t="s">
        <v>91</v>
      </c>
      <c r="C89" s="20" t="s">
        <v>92</v>
      </c>
      <c r="D89" s="23" t="s">
        <v>93</v>
      </c>
      <c r="E89" s="23" t="n">
        <v>141</v>
      </c>
      <c r="F89" s="20" t="n">
        <v>8</v>
      </c>
      <c r="G89" s="20" t="n">
        <v>7</v>
      </c>
      <c r="H89" s="20" t="n">
        <v>7</v>
      </c>
      <c r="I89" s="20" t="n">
        <v>8</v>
      </c>
      <c r="J89" s="20" t="n">
        <v>7</v>
      </c>
      <c r="K89" s="20" t="n">
        <v>7</v>
      </c>
      <c r="L89" s="20" t="n">
        <v>7</v>
      </c>
      <c r="M89" s="20" t="n">
        <v>6</v>
      </c>
      <c r="N89" s="20" t="n">
        <v>7</v>
      </c>
      <c r="O89" s="20" t="n">
        <v>8</v>
      </c>
      <c r="P89" s="20" t="n">
        <v>7</v>
      </c>
      <c r="Q89" s="32" t="n">
        <v>7.4</v>
      </c>
      <c r="R89" s="32" t="n">
        <v>7</v>
      </c>
      <c r="S89" s="32" t="n">
        <v>7.1</v>
      </c>
      <c r="T89" s="32" t="n">
        <v>7.08</v>
      </c>
      <c r="U89" s="32"/>
    </row>
    <row r="90" customFormat="false" ht="15" hidden="false" customHeight="false" outlineLevel="0" collapsed="false">
      <c r="A90" s="20" t="s">
        <v>44</v>
      </c>
      <c r="B90" s="20" t="s">
        <v>86</v>
      </c>
      <c r="C90" s="20" t="s">
        <v>98</v>
      </c>
      <c r="D90" s="23" t="s">
        <v>99</v>
      </c>
      <c r="E90" s="23" t="n">
        <v>148</v>
      </c>
      <c r="F90" s="20" t="n">
        <v>8</v>
      </c>
      <c r="G90" s="20" t="n">
        <v>9</v>
      </c>
      <c r="H90" s="20" t="n">
        <v>7</v>
      </c>
      <c r="I90" s="20" t="n">
        <v>8</v>
      </c>
      <c r="J90" s="20" t="n">
        <v>7</v>
      </c>
      <c r="K90" s="20" t="n">
        <v>6</v>
      </c>
      <c r="L90" s="20" t="n">
        <v>6</v>
      </c>
      <c r="M90" s="20" t="n">
        <v>8</v>
      </c>
      <c r="N90" s="20" t="n">
        <v>8</v>
      </c>
      <c r="O90" s="20" t="n">
        <v>7</v>
      </c>
      <c r="P90" s="20" t="n">
        <v>8</v>
      </c>
      <c r="Q90" s="32" t="n">
        <v>7.8</v>
      </c>
      <c r="R90" s="32" t="n">
        <v>7.66666666666667</v>
      </c>
      <c r="S90" s="32" t="n">
        <v>6.45</v>
      </c>
      <c r="T90" s="32" t="n">
        <v>7.82666666666667</v>
      </c>
      <c r="U90" s="32"/>
    </row>
    <row r="91" customFormat="false" ht="15" hidden="false" customHeight="false" outlineLevel="0" collapsed="false">
      <c r="A91" s="20" t="s">
        <v>85</v>
      </c>
      <c r="B91" s="20" t="s">
        <v>86</v>
      </c>
      <c r="C91" s="20" t="s">
        <v>87</v>
      </c>
      <c r="D91" s="23" t="s">
        <v>88</v>
      </c>
      <c r="E91" s="23" t="n">
        <v>145</v>
      </c>
      <c r="F91" s="20" t="n">
        <v>8</v>
      </c>
      <c r="G91" s="20" t="n">
        <v>8</v>
      </c>
      <c r="H91" s="20" t="n">
        <v>8</v>
      </c>
      <c r="I91" s="20" t="n">
        <v>8</v>
      </c>
      <c r="J91" s="20" t="n">
        <v>8</v>
      </c>
      <c r="K91" s="20" t="n">
        <v>6</v>
      </c>
      <c r="L91" s="20" t="n">
        <v>5</v>
      </c>
      <c r="M91" s="20" t="n">
        <v>7</v>
      </c>
      <c r="N91" s="20" t="n">
        <v>7</v>
      </c>
      <c r="O91" s="20" t="n">
        <v>7</v>
      </c>
      <c r="P91" s="20" t="n">
        <v>7</v>
      </c>
      <c r="Q91" s="32" t="n">
        <v>8</v>
      </c>
      <c r="R91" s="32" t="n">
        <v>7</v>
      </c>
      <c r="S91" s="32" t="n">
        <v>6.25</v>
      </c>
      <c r="T91" s="32" t="n">
        <v>7.2</v>
      </c>
      <c r="U91" s="32"/>
    </row>
    <row r="92" customFormat="false" ht="15.75" hidden="false" customHeight="false" outlineLevel="0" collapsed="false">
      <c r="U92" s="0"/>
    </row>
    <row r="93" customFormat="false" ht="15.75" hidden="false" customHeight="false" outlineLevel="0" collapsed="false">
      <c r="A93" s="33" t="s">
        <v>103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U93" s="0"/>
    </row>
    <row r="94" customFormat="false" ht="26.25" hidden="false" customHeight="true" outlineLevel="0" collapsed="false">
      <c r="A94" s="34" t="s">
        <v>1</v>
      </c>
      <c r="B94" s="34"/>
      <c r="C94" s="34"/>
      <c r="D94" s="5"/>
      <c r="E94" s="5" t="s">
        <v>2</v>
      </c>
      <c r="F94" s="25"/>
      <c r="G94" s="25"/>
      <c r="H94" s="25"/>
      <c r="I94" s="25"/>
      <c r="J94" s="25"/>
      <c r="K94" s="25"/>
      <c r="L94" s="25"/>
      <c r="M94" s="25"/>
      <c r="N94" s="10"/>
      <c r="O94" s="10"/>
      <c r="P94" s="10"/>
      <c r="Q94" s="26"/>
      <c r="R94" s="26"/>
      <c r="S94" s="26" t="s">
        <v>73</v>
      </c>
      <c r="T94" s="26" t="s">
        <v>73</v>
      </c>
      <c r="U94" s="11" t="s">
        <v>4</v>
      </c>
    </row>
    <row r="95" customFormat="false" ht="26.25" hidden="false" customHeight="false" outlineLevel="0" collapsed="false">
      <c r="A95" s="27" t="s">
        <v>6</v>
      </c>
      <c r="B95" s="8" t="s">
        <v>7</v>
      </c>
      <c r="C95" s="8" t="s">
        <v>8</v>
      </c>
      <c r="D95" s="9" t="s">
        <v>9</v>
      </c>
      <c r="E95" s="9" t="s">
        <v>10</v>
      </c>
      <c r="F95" s="10" t="s">
        <v>11</v>
      </c>
      <c r="G95" s="10" t="s">
        <v>12</v>
      </c>
      <c r="H95" s="10" t="s">
        <v>13</v>
      </c>
      <c r="I95" s="10" t="s">
        <v>14</v>
      </c>
      <c r="J95" s="10" t="s">
        <v>74</v>
      </c>
      <c r="K95" s="10" t="s">
        <v>75</v>
      </c>
      <c r="L95" s="10" t="s">
        <v>76</v>
      </c>
      <c r="M95" s="10" t="s">
        <v>77</v>
      </c>
      <c r="N95" s="10" t="s">
        <v>78</v>
      </c>
      <c r="O95" s="10" t="s">
        <v>79</v>
      </c>
      <c r="P95" s="10" t="s">
        <v>80</v>
      </c>
      <c r="Q95" s="26" t="s">
        <v>81</v>
      </c>
      <c r="R95" s="26" t="s">
        <v>82</v>
      </c>
      <c r="S95" s="26" t="s">
        <v>83</v>
      </c>
      <c r="T95" s="26" t="s">
        <v>84</v>
      </c>
      <c r="U95" s="11" t="s">
        <v>19</v>
      </c>
    </row>
    <row r="96" customFormat="false" ht="15" hidden="false" customHeight="false" outlineLevel="0" collapsed="false">
      <c r="A96" s="35" t="s">
        <v>44</v>
      </c>
      <c r="B96" s="35" t="s">
        <v>86</v>
      </c>
      <c r="C96" s="35" t="s">
        <v>98</v>
      </c>
      <c r="D96" s="36" t="s">
        <v>99</v>
      </c>
      <c r="E96" s="37" t="n">
        <v>148</v>
      </c>
      <c r="F96" s="35" t="n">
        <v>8</v>
      </c>
      <c r="G96" s="35" t="n">
        <v>9</v>
      </c>
      <c r="H96" s="35" t="n">
        <v>7</v>
      </c>
      <c r="I96" s="35" t="n">
        <v>8</v>
      </c>
      <c r="J96" s="35" t="n">
        <v>7</v>
      </c>
      <c r="K96" s="35" t="n">
        <v>6</v>
      </c>
      <c r="L96" s="35" t="n">
        <v>6</v>
      </c>
      <c r="M96" s="35" t="n">
        <v>8</v>
      </c>
      <c r="N96" s="35" t="n">
        <v>8</v>
      </c>
      <c r="O96" s="35" t="n">
        <v>7</v>
      </c>
      <c r="P96" s="35" t="n">
        <v>8</v>
      </c>
      <c r="Q96" s="38" t="n">
        <v>7.8</v>
      </c>
      <c r="R96" s="38" t="n">
        <v>7.66666666666667</v>
      </c>
      <c r="S96" s="38" t="n">
        <v>6.45</v>
      </c>
      <c r="T96" s="38" t="n">
        <v>7.82666666666667</v>
      </c>
      <c r="U96" s="38" t="s">
        <v>70</v>
      </c>
    </row>
    <row r="97" customFormat="false" ht="15" hidden="false" customHeight="false" outlineLevel="0" collapsed="false">
      <c r="A97" s="35" t="s">
        <v>24</v>
      </c>
      <c r="B97" s="35" t="s">
        <v>86</v>
      </c>
      <c r="C97" s="35" t="s">
        <v>100</v>
      </c>
      <c r="D97" s="36" t="s">
        <v>101</v>
      </c>
      <c r="E97" s="37" t="n">
        <v>142</v>
      </c>
      <c r="F97" s="35" t="n">
        <v>9</v>
      </c>
      <c r="G97" s="35" t="n">
        <v>8</v>
      </c>
      <c r="H97" s="35" t="n">
        <v>7</v>
      </c>
      <c r="I97" s="35" t="n">
        <v>8</v>
      </c>
      <c r="J97" s="35" t="n">
        <v>8</v>
      </c>
      <c r="K97" s="35" t="n">
        <v>7</v>
      </c>
      <c r="L97" s="35" t="n">
        <v>7</v>
      </c>
      <c r="M97" s="35" t="n">
        <v>7</v>
      </c>
      <c r="N97" s="35" t="n">
        <v>7</v>
      </c>
      <c r="O97" s="35" t="n">
        <v>8</v>
      </c>
      <c r="P97" s="35" t="n">
        <v>8</v>
      </c>
      <c r="Q97" s="38" t="n">
        <v>8</v>
      </c>
      <c r="R97" s="38" t="n">
        <v>7.33333333333333</v>
      </c>
      <c r="S97" s="38" t="n">
        <v>7.25</v>
      </c>
      <c r="T97" s="38" t="n">
        <v>7.73333333333333</v>
      </c>
      <c r="U97" s="38" t="s">
        <v>70</v>
      </c>
    </row>
    <row r="98" customFormat="false" ht="15" hidden="false" customHeight="false" outlineLevel="0" collapsed="false">
      <c r="A98" s="35" t="s">
        <v>44</v>
      </c>
      <c r="B98" s="35" t="s">
        <v>86</v>
      </c>
      <c r="C98" s="35" t="s">
        <v>94</v>
      </c>
      <c r="D98" s="36" t="s">
        <v>95</v>
      </c>
      <c r="E98" s="37" t="n">
        <v>138</v>
      </c>
      <c r="F98" s="35" t="n">
        <v>8</v>
      </c>
      <c r="G98" s="35" t="n">
        <v>8</v>
      </c>
      <c r="H98" s="35" t="n">
        <v>7</v>
      </c>
      <c r="I98" s="35" t="n">
        <v>8</v>
      </c>
      <c r="J98" s="35" t="n">
        <v>8</v>
      </c>
      <c r="K98" s="35" t="n">
        <v>7</v>
      </c>
      <c r="L98" s="35" t="n">
        <v>8</v>
      </c>
      <c r="M98" s="35" t="n">
        <v>7</v>
      </c>
      <c r="N98" s="35" t="n">
        <v>7</v>
      </c>
      <c r="O98" s="35" t="n">
        <v>8</v>
      </c>
      <c r="P98" s="35" t="n">
        <v>7</v>
      </c>
      <c r="Q98" s="38" t="n">
        <v>7.8</v>
      </c>
      <c r="R98" s="38" t="n">
        <v>7.33333333333333</v>
      </c>
      <c r="S98" s="38" t="n">
        <v>7.45</v>
      </c>
      <c r="T98" s="38" t="n">
        <v>7.29333333333333</v>
      </c>
      <c r="U98" s="38"/>
    </row>
    <row r="99" customFormat="false" ht="15" hidden="false" customHeight="false" outlineLevel="0" collapsed="false">
      <c r="A99" s="35" t="s">
        <v>44</v>
      </c>
      <c r="B99" s="35" t="s">
        <v>86</v>
      </c>
      <c r="C99" s="35" t="s">
        <v>96</v>
      </c>
      <c r="D99" s="36" t="s">
        <v>97</v>
      </c>
      <c r="E99" s="37" t="n">
        <v>155</v>
      </c>
      <c r="F99" s="35" t="n">
        <v>7</v>
      </c>
      <c r="G99" s="35" t="n">
        <v>8</v>
      </c>
      <c r="H99" s="35" t="n">
        <v>8</v>
      </c>
      <c r="I99" s="35" t="n">
        <v>8</v>
      </c>
      <c r="J99" s="35" t="n">
        <v>7</v>
      </c>
      <c r="K99" s="35" t="n">
        <v>7</v>
      </c>
      <c r="L99" s="35" t="n">
        <v>8</v>
      </c>
      <c r="M99" s="35" t="n">
        <v>8</v>
      </c>
      <c r="N99" s="35" t="n">
        <v>6</v>
      </c>
      <c r="O99" s="35" t="n">
        <v>8</v>
      </c>
      <c r="P99" s="35" t="n">
        <v>7</v>
      </c>
      <c r="Q99" s="38" t="n">
        <v>7.6</v>
      </c>
      <c r="R99" s="38" t="n">
        <v>7.33333333333333</v>
      </c>
      <c r="S99" s="38" t="n">
        <v>7.4</v>
      </c>
      <c r="T99" s="38" t="n">
        <v>7.25333333333333</v>
      </c>
      <c r="U99" s="38"/>
    </row>
    <row r="100" customFormat="false" ht="15" hidden="false" customHeight="false" outlineLevel="0" collapsed="false">
      <c r="A100" s="35" t="s">
        <v>85</v>
      </c>
      <c r="B100" s="35" t="s">
        <v>86</v>
      </c>
      <c r="C100" s="35" t="s">
        <v>87</v>
      </c>
      <c r="D100" s="36" t="s">
        <v>88</v>
      </c>
      <c r="E100" s="37" t="n">
        <v>145</v>
      </c>
      <c r="F100" s="15" t="n">
        <v>8</v>
      </c>
      <c r="G100" s="15" t="n">
        <v>8</v>
      </c>
      <c r="H100" s="15" t="n">
        <v>8</v>
      </c>
      <c r="I100" s="15" t="n">
        <v>8</v>
      </c>
      <c r="J100" s="15" t="n">
        <v>8</v>
      </c>
      <c r="K100" s="15" t="n">
        <v>6</v>
      </c>
      <c r="L100" s="15" t="n">
        <v>5</v>
      </c>
      <c r="M100" s="15" t="n">
        <v>7</v>
      </c>
      <c r="N100" s="15" t="n">
        <v>7</v>
      </c>
      <c r="O100" s="15" t="n">
        <v>7</v>
      </c>
      <c r="P100" s="15" t="n">
        <v>7</v>
      </c>
      <c r="Q100" s="32" t="n">
        <v>8</v>
      </c>
      <c r="R100" s="32" t="n">
        <v>7</v>
      </c>
      <c r="S100" s="32" t="n">
        <v>6.25</v>
      </c>
      <c r="T100" s="32" t="n">
        <v>7.2</v>
      </c>
      <c r="U100" s="32"/>
    </row>
    <row r="101" customFormat="false" ht="15" hidden="false" customHeight="false" outlineLevel="0" collapsed="false">
      <c r="A101" s="35" t="s">
        <v>49</v>
      </c>
      <c r="B101" s="35" t="s">
        <v>86</v>
      </c>
      <c r="C101" s="35" t="s">
        <v>89</v>
      </c>
      <c r="D101" s="36" t="s">
        <v>90</v>
      </c>
      <c r="E101" s="37" t="n">
        <v>129</v>
      </c>
      <c r="F101" s="35" t="n">
        <v>8</v>
      </c>
      <c r="G101" s="35" t="n">
        <v>8</v>
      </c>
      <c r="H101" s="35" t="n">
        <v>8</v>
      </c>
      <c r="I101" s="35" t="n">
        <v>8</v>
      </c>
      <c r="J101" s="35" t="n">
        <v>8</v>
      </c>
      <c r="K101" s="35" t="n">
        <v>8</v>
      </c>
      <c r="L101" s="35" t="n">
        <v>9</v>
      </c>
      <c r="M101" s="35" t="n">
        <v>7</v>
      </c>
      <c r="N101" s="35" t="n">
        <v>7</v>
      </c>
      <c r="O101" s="35" t="n">
        <v>7</v>
      </c>
      <c r="P101" s="35" t="n">
        <v>7</v>
      </c>
      <c r="Q101" s="38" t="n">
        <v>8</v>
      </c>
      <c r="R101" s="38" t="n">
        <v>7</v>
      </c>
      <c r="S101" s="38" t="n">
        <v>8.25</v>
      </c>
      <c r="T101" s="38" t="n">
        <v>7.2</v>
      </c>
      <c r="U101" s="38"/>
    </row>
    <row r="102" customFormat="false" ht="15" hidden="false" customHeight="false" outlineLevel="0" collapsed="false">
      <c r="A102" s="35" t="s">
        <v>20</v>
      </c>
      <c r="B102" s="35" t="s">
        <v>91</v>
      </c>
      <c r="C102" s="35" t="s">
        <v>92</v>
      </c>
      <c r="D102" s="36" t="s">
        <v>93</v>
      </c>
      <c r="E102" s="37" t="n">
        <v>141</v>
      </c>
      <c r="F102" s="35" t="n">
        <v>8</v>
      </c>
      <c r="G102" s="35" t="n">
        <v>7</v>
      </c>
      <c r="H102" s="35" t="n">
        <v>7</v>
      </c>
      <c r="I102" s="35" t="n">
        <v>8</v>
      </c>
      <c r="J102" s="35" t="n">
        <v>7</v>
      </c>
      <c r="K102" s="35" t="n">
        <v>7</v>
      </c>
      <c r="L102" s="35" t="n">
        <v>7</v>
      </c>
      <c r="M102" s="35" t="n">
        <v>6</v>
      </c>
      <c r="N102" s="35" t="n">
        <v>7</v>
      </c>
      <c r="O102" s="35" t="n">
        <v>8</v>
      </c>
      <c r="P102" s="35" t="n">
        <v>7</v>
      </c>
      <c r="Q102" s="38" t="n">
        <v>7.4</v>
      </c>
      <c r="R102" s="38" t="n">
        <v>7</v>
      </c>
      <c r="S102" s="38" t="n">
        <v>7.1</v>
      </c>
      <c r="T102" s="38" t="n">
        <v>7.08</v>
      </c>
      <c r="U102" s="38"/>
    </row>
    <row r="103" customFormat="false" ht="15.75" hidden="false" customHeight="false" outlineLevel="0" collapsed="false">
      <c r="U103" s="0"/>
    </row>
    <row r="104" customFormat="false" ht="19.5" hidden="false" customHeight="false" outlineLevel="0" collapsed="false">
      <c r="A104" s="39" t="s">
        <v>104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U104" s="0"/>
    </row>
    <row r="105" customFormat="false" ht="30.75" hidden="false" customHeight="true" outlineLevel="0" collapsed="false">
      <c r="A105" s="3" t="s">
        <v>1</v>
      </c>
      <c r="B105" s="3"/>
      <c r="C105" s="3"/>
      <c r="D105" s="4"/>
      <c r="E105" s="5" t="s">
        <v>2</v>
      </c>
      <c r="F105" s="4"/>
      <c r="G105" s="4"/>
      <c r="H105" s="4"/>
      <c r="I105" s="4"/>
      <c r="J105" s="4"/>
      <c r="K105" s="4"/>
      <c r="L105" s="4"/>
      <c r="M105" s="40"/>
      <c r="N105" s="40"/>
      <c r="O105" s="40"/>
      <c r="P105" s="40"/>
      <c r="Q105" s="26"/>
      <c r="R105" s="26"/>
      <c r="S105" s="26"/>
      <c r="T105" s="26"/>
      <c r="U105" s="11" t="s">
        <v>105</v>
      </c>
    </row>
    <row r="106" customFormat="false" ht="15" hidden="false" customHeight="false" outlineLevel="0" collapsed="false">
      <c r="A106" s="27" t="s">
        <v>106</v>
      </c>
      <c r="B106" s="8" t="s">
        <v>7</v>
      </c>
      <c r="C106" s="8" t="s">
        <v>8</v>
      </c>
      <c r="D106" s="9" t="s">
        <v>9</v>
      </c>
      <c r="E106" s="9" t="s">
        <v>10</v>
      </c>
      <c r="F106" s="10" t="s">
        <v>11</v>
      </c>
      <c r="G106" s="10" t="s">
        <v>12</v>
      </c>
      <c r="H106" s="10" t="s">
        <v>13</v>
      </c>
      <c r="I106" s="10" t="s">
        <v>14</v>
      </c>
      <c r="J106" s="10" t="s">
        <v>74</v>
      </c>
      <c r="K106" s="10" t="s">
        <v>75</v>
      </c>
      <c r="L106" s="10" t="s">
        <v>76</v>
      </c>
      <c r="M106" s="10" t="s">
        <v>77</v>
      </c>
      <c r="N106" s="10" t="s">
        <v>78</v>
      </c>
      <c r="O106" s="10" t="s">
        <v>79</v>
      </c>
      <c r="P106" s="10" t="s">
        <v>80</v>
      </c>
      <c r="Q106" s="26" t="s">
        <v>81</v>
      </c>
      <c r="R106" s="26" t="s">
        <v>82</v>
      </c>
      <c r="S106" s="26" t="s">
        <v>107</v>
      </c>
      <c r="T106" s="26" t="s">
        <v>105</v>
      </c>
      <c r="U106" s="11" t="s">
        <v>19</v>
      </c>
    </row>
    <row r="107" customFormat="false" ht="15" hidden="false" customHeight="false" outlineLevel="0" collapsed="false">
      <c r="A107" s="12" t="s">
        <v>54</v>
      </c>
      <c r="B107" s="12" t="s">
        <v>91</v>
      </c>
      <c r="C107" s="12" t="s">
        <v>108</v>
      </c>
      <c r="D107" s="13" t="s">
        <v>109</v>
      </c>
      <c r="E107" s="14" t="n">
        <v>124</v>
      </c>
      <c r="F107" s="15" t="n">
        <v>9</v>
      </c>
      <c r="G107" s="15" t="n">
        <v>8</v>
      </c>
      <c r="H107" s="15" t="n">
        <v>8</v>
      </c>
      <c r="I107" s="15" t="n">
        <v>8</v>
      </c>
      <c r="J107" s="15" t="n">
        <v>8</v>
      </c>
      <c r="K107" s="15" t="n">
        <v>8</v>
      </c>
      <c r="L107" s="15" t="n">
        <v>8</v>
      </c>
      <c r="M107" s="15" t="n">
        <v>7</v>
      </c>
      <c r="N107" s="15" t="n">
        <v>7</v>
      </c>
      <c r="O107" s="15" t="n">
        <v>8</v>
      </c>
      <c r="P107" s="15" t="n">
        <v>7</v>
      </c>
      <c r="Q107" s="41" t="n">
        <f aca="false">IF(AND(E107=0,SUM(F107:P107)&gt;0),"",(F107+G107+H107+I107+J107)/5)</f>
        <v>8.2</v>
      </c>
      <c r="R107" s="41" t="n">
        <f aca="false">IF(AND(E107=0,SUM(F107:P107)&gt;0),"",(M107+N107+O107)/3)</f>
        <v>7.33333333333333</v>
      </c>
      <c r="S107" s="41" t="n">
        <f aca="false">IF(AND(E107=0,SUM(F107:P107)&gt;0),"",(L107+P107)/2)</f>
        <v>7.5</v>
      </c>
      <c r="T107" s="28" t="n">
        <f aca="false">IF(AND(E107=0,SUM(F107:P107)&gt;0),"Mankhöjd",(Q107+K107+R107+S107)/4)</f>
        <v>7.75833333333333</v>
      </c>
      <c r="U107" s="42" t="s">
        <v>70</v>
      </c>
    </row>
  </sheetData>
  <mergeCells count="14">
    <mergeCell ref="A2:Q2"/>
    <mergeCell ref="A3:C3"/>
    <mergeCell ref="A25:M25"/>
    <mergeCell ref="A26:C26"/>
    <mergeCell ref="A48:M48"/>
    <mergeCell ref="A49:C49"/>
    <mergeCell ref="A71:M71"/>
    <mergeCell ref="A72:C72"/>
    <mergeCell ref="A82:M82"/>
    <mergeCell ref="A83:C83"/>
    <mergeCell ref="A93:M93"/>
    <mergeCell ref="A94:C94"/>
    <mergeCell ref="A104:L104"/>
    <mergeCell ref="A105:C105"/>
  </mergeCells>
  <conditionalFormatting sqref="U107">
    <cfRule type="cellIs" priority="2" operator="equal" aboveAverage="0" equalAverage="0" bottom="0" percent="0" rank="0" text="" dxfId="0">
      <formula>"saknas"</formula>
    </cfRule>
  </conditionalFormatting>
  <conditionalFormatting sqref="N5:N23">
    <cfRule type="cellIs" priority="3" operator="equal" aboveAverage="0" equalAverage="0" bottom="0" percent="0" rank="0" text="" dxfId="1">
      <formula>"Mankhöjd"</formula>
    </cfRule>
  </conditionalFormatting>
  <conditionalFormatting sqref="O5:O23">
    <cfRule type="cellIs" priority="4" operator="equal" aboveAverage="0" equalAverage="0" bottom="0" percent="0" rank="0" text="" dxfId="2">
      <formula>"saknas"</formula>
    </cfRule>
  </conditionalFormatting>
  <conditionalFormatting sqref="S74:S80">
    <cfRule type="cellIs" priority="5" operator="equal" aboveAverage="0" equalAverage="0" bottom="0" percent="0" rank="0" text="" dxfId="3">
      <formula>"Mankhöjd"</formula>
    </cfRule>
  </conditionalFormatting>
  <conditionalFormatting sqref="T74:T80">
    <cfRule type="cellIs" priority="6" operator="equal" aboveAverage="0" equalAverage="0" bottom="0" percent="0" rank="0" text="" dxfId="4">
      <formula>"saknas"</formula>
    </cfRule>
  </conditionalFormatting>
  <conditionalFormatting sqref="T107">
    <cfRule type="cellIs" priority="7" operator="equal" aboveAverage="0" equalAverage="0" bottom="0" percent="0" rank="0" text="" dxfId="5">
      <formula>"Mankhöjd"</formula>
    </cfRule>
  </conditionalFormatting>
  <dataValidations count="5">
    <dataValidation allowBlank="true" error="Mankhöjd matas in i centimeter med en decimals nogrannhet" errorTitle="Mankhöjd" operator="between" showDropDown="false" showErrorMessage="true" showInputMessage="true" sqref="E5:E23 E74:E80 E107" type="decimal">
      <formula1>0</formula1>
      <formula2>999.5</formula2>
    </dataValidation>
    <dataValidation allowBlank="true" error="Poäng matas in som ett heltal mellan 0och 10." errorTitle="Heltal krävs 3-åringar" operator="between" showDropDown="false" showErrorMessage="true" showInputMessage="false" sqref="F5:M23" type="whole">
      <formula1>0</formula1>
      <formula2>10</formula2>
    </dataValidation>
    <dataValidation allowBlank="true" operator="between" showDropDown="false" showErrorMessage="true" showInputMessage="true" sqref="E28:E46 E51:E69" type="decimal">
      <formula1>0</formula1>
      <formula2>999.5</formula2>
    </dataValidation>
    <dataValidation allowBlank="true" error="Poäng matas in som ett heltal mellan 0och 10." errorTitle="Heltal krävs 4-åringar" operator="between" showDropDown="false" showErrorMessage="true" showInputMessage="false" sqref="F74:P80" type="whole">
      <formula1>0</formula1>
      <formula2>10</formula2>
    </dataValidation>
    <dataValidation allowBlank="true" error="Poäng matas in som ett heltal mellan 0och 10." errorTitle="Heltal krävs 5-åringar" operator="between" showDropDown="false" showErrorMessage="true" showInputMessage="false" sqref="F107:P107" type="whole">
      <formula1>0</formula1>
      <formula2>10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LibreOffice/4.2.0.4$Windows_x86 LibreOffice_project/05dceb5d363845f2cf968344d7adab8dcfb2ba71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2021-08-30T17:36:01Z</dcterms:created>
  <dc:creator>Monica</dc:creator>
  <dc:language>sv-SE</dc:language>
  <cp:lastModifiedBy>Monica</cp:lastModifiedBy>
  <cp:lastPrinted>2021-08-30T18:00:56Z</cp:lastPrinted>
  <dcterms:modified xsi:type="dcterms:W3CDTF">2021-08-30T18:07:26Z</dcterms:modified>
  <cp:revision>0</cp:revision>
</cp:coreProperties>
</file>